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mbcloud-my.sharepoint.com/personal/tobiasstocker_gmb_eu/Documents/ENI/gedeelde tools op ENI website/"/>
    </mc:Choice>
  </mc:AlternateContent>
  <xr:revisionPtr revIDLastSave="4" documentId="8_{ACD98A05-E414-4E4B-A4B8-BB30AACAE8B9}" xr6:coauthVersionLast="47" xr6:coauthVersionMax="47" xr10:uidLastSave="{38B476F4-961A-42A0-8581-FB93E3FC4D73}"/>
  <bookViews>
    <workbookView xWindow="-120" yWindow="-120" windowWidth="29040" windowHeight="15720" xr2:uid="{D9935DC4-07CA-423C-9CA1-4058EF37167C}"/>
  </bookViews>
  <sheets>
    <sheet name="Handleiding" sheetId="3" r:id="rId1"/>
    <sheet name="Technische risico's" sheetId="1" r:id="rId2"/>
    <sheet name="Niet-technische risico'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5" i="2" l="1"/>
  <c r="O36" i="2"/>
  <c r="J35" i="2"/>
  <c r="J36" i="2"/>
  <c r="O25" i="2"/>
  <c r="O26" i="2"/>
  <c r="O27" i="2"/>
  <c r="O28" i="2"/>
  <c r="O29" i="2"/>
  <c r="O30" i="2"/>
  <c r="O31" i="2"/>
  <c r="O32" i="2"/>
  <c r="O33" i="2"/>
  <c r="O34" i="2"/>
  <c r="J25" i="2"/>
  <c r="J26" i="2"/>
  <c r="J27" i="2"/>
  <c r="J28" i="2"/>
  <c r="J29" i="2"/>
  <c r="J30" i="2"/>
  <c r="J31" i="2"/>
  <c r="J32" i="2"/>
  <c r="J33" i="2"/>
  <c r="J34" i="2"/>
  <c r="O25" i="1"/>
  <c r="O26" i="1"/>
  <c r="O27" i="1"/>
  <c r="O28" i="1"/>
  <c r="O29" i="1"/>
  <c r="O30" i="1"/>
  <c r="O31" i="1"/>
  <c r="O32" i="1"/>
  <c r="O33" i="1"/>
  <c r="O34" i="1"/>
  <c r="O35" i="1"/>
  <c r="O36" i="1"/>
  <c r="O37" i="1"/>
  <c r="O38" i="1"/>
  <c r="O39" i="1"/>
  <c r="O40" i="1"/>
  <c r="O41" i="1"/>
  <c r="O42" i="1"/>
  <c r="O43" i="1"/>
  <c r="O44" i="1"/>
  <c r="J25" i="1"/>
  <c r="J26" i="1"/>
  <c r="J27" i="1"/>
  <c r="J28" i="1"/>
  <c r="J29" i="1"/>
  <c r="J30" i="1"/>
  <c r="J31" i="1"/>
  <c r="J32" i="1"/>
  <c r="J33" i="1"/>
  <c r="J34" i="1"/>
  <c r="J35" i="1"/>
  <c r="J36" i="1"/>
  <c r="J37" i="1"/>
  <c r="J38" i="1"/>
  <c r="J39" i="1"/>
  <c r="J40" i="1"/>
  <c r="J41" i="1"/>
  <c r="J42" i="1"/>
  <c r="J43" i="1"/>
  <c r="J44" i="1"/>
</calcChain>
</file>

<file path=xl/sharedStrings.xml><?xml version="1.0" encoding="utf-8"?>
<sst xmlns="http://schemas.openxmlformats.org/spreadsheetml/2006/main" count="329" uniqueCount="162">
  <si>
    <t>Risicoregister Emissieloos Netwerk Infra</t>
  </si>
  <si>
    <t>Handleiding:</t>
  </si>
  <si>
    <t>Om inzicht te geven in de meest voorkomende, algemene risico's en mitigatiemaatregelen met betrekking tot emissievrij bouwmaterieel is dit risicoregister opgesteld. Het is vooral bedoeld als naslagwerk en disussiedocument. Wanneer emissieloze machines ingezet worden op een project moeten de risico's alsnog projectspecifiek beoordeeld worden. Dit document kan als basis daarvoor dienen.
In dit risicoregister wordt gebruik gemaakt van de Fine &amp; Kinney methode. Per risico wordt er een score gegeven aan het Effect, de Blootstelling aan het gevaar en de Waarschijnlijkheid. Die drie factoren met elkaar vermenigvuldigd geven een risicoscore. De mitigerende maatregelen zijn altijd bedoeld om het Effect, de Blootstelling aan het gevaar en de Waarschijnlijkheid van een risico te beperken door preventieve en repressieve maatregelen te treffen. Er blijft na de mitigerende maatregelen een restrisico over die in de categorie "Aanvaardbaar" zou moeten vallen. Wanneer er risico's toegevoegd worden aan het model is het dan ook van belang met deze drie factoren rekening te houden.
De technische risico's zijn te vinden in dit blad. De niet-technische risico's zijn verzameld in het andere blad.</t>
  </si>
  <si>
    <t>Link naar de technische risico's:</t>
  </si>
  <si>
    <t>Technische risico's</t>
  </si>
  <si>
    <t>Link naar de niet-technische risico's:</t>
  </si>
  <si>
    <t>Niet-technische risico's</t>
  </si>
  <si>
    <t>Risicoregister Emissieloos Netwerk Infra: Technische risico's</t>
  </si>
  <si>
    <t>Fine &amp; Kinney methode</t>
  </si>
  <si>
    <t>E</t>
  </si>
  <si>
    <t>Effect (Grootte van letsel / Schade)</t>
  </si>
  <si>
    <t>B</t>
  </si>
  <si>
    <t>Blootstelling aan het gevaar</t>
  </si>
  <si>
    <t>W</t>
  </si>
  <si>
    <t>Waarschijnlijkheid</t>
  </si>
  <si>
    <t>Gering, letsel zonder verzuim (EHBO); hinder / &lt; €1k</t>
  </si>
  <si>
    <t>Zeer zelden (minder dan eens/jaar)</t>
  </si>
  <si>
    <t>Bijna niet denkbaar</t>
  </si>
  <si>
    <t>Belangrijk, letsel en verzuim / &lt; €10k</t>
  </si>
  <si>
    <t>Zelden (jaarlijks)</t>
  </si>
  <si>
    <t>Praktisch onmogelijk</t>
  </si>
  <si>
    <t>Ernstig, onherstelbaar effect (invaliditeit) / €100k</t>
  </si>
  <si>
    <t>Soms (maandelijks)</t>
  </si>
  <si>
    <t>Denkbaar maar onwaarschijnlijk</t>
  </si>
  <si>
    <t>Zeer ernstig, een dode (acuut of op termijn) / &lt;€1 miljoen</t>
  </si>
  <si>
    <t>Af en toe (wekelijks)</t>
  </si>
  <si>
    <t>Onwaarschijnlijk, kan in grensgeval</t>
  </si>
  <si>
    <t>Ramp, enkele doden (acuut of op termijn) / &lt;€10 miljoen</t>
  </si>
  <si>
    <t>Regelmatig (dagelijks)</t>
  </si>
  <si>
    <t>Ongewoon</t>
  </si>
  <si>
    <t>Catastrofaal, vele doden / &gt;€10 miljoen</t>
  </si>
  <si>
    <t>Voortdurend</t>
  </si>
  <si>
    <t>Zeer wel mogelijk</t>
  </si>
  <si>
    <t>Te verwachten</t>
  </si>
  <si>
    <t>Risicoscore</t>
  </si>
  <si>
    <t>Maatregel</t>
  </si>
  <si>
    <t>Risicocategorie</t>
  </si>
  <si>
    <t>Uitleg</t>
  </si>
  <si>
    <t>&lt;20</t>
  </si>
  <si>
    <t>Aanvaardbaar</t>
  </si>
  <si>
    <t>Environmental (milieu)</t>
  </si>
  <si>
    <t>20-69</t>
  </si>
  <si>
    <t>Aandacht vereist</t>
  </si>
  <si>
    <t>F</t>
  </si>
  <si>
    <t>Financial (financieel)</t>
  </si>
  <si>
    <t>70-199</t>
  </si>
  <si>
    <t>Correctie nodig</t>
  </si>
  <si>
    <t>JS</t>
  </si>
  <si>
    <t>Job safety (veiligheid)</t>
  </si>
  <si>
    <t>200-400</t>
  </si>
  <si>
    <t>Onmiddelijke maatregelen</t>
  </si>
  <si>
    <t>R</t>
  </si>
  <si>
    <t>Regulatory (wet- en regelgeving)</t>
  </si>
  <si>
    <t>&gt;400</t>
  </si>
  <si>
    <t>Stopzetten activiteit</t>
  </si>
  <si>
    <t>SC</t>
  </si>
  <si>
    <t>Schedule (planning)</t>
  </si>
  <si>
    <t>Formule: E x B x W = Risicoscore</t>
  </si>
  <si>
    <t>ID</t>
  </si>
  <si>
    <t>Energiedrager</t>
  </si>
  <si>
    <t>Categorie</t>
  </si>
  <si>
    <t>Gebeurtenis</t>
  </si>
  <si>
    <t>Oorzaak</t>
  </si>
  <si>
    <t>Mitigatiemaatregel(en) en/of vervolgacties</t>
  </si>
  <si>
    <t>Rest E</t>
  </si>
  <si>
    <t>Rest B</t>
  </si>
  <si>
    <t>Rest W</t>
  </si>
  <si>
    <t>Rest Risicoscore</t>
  </si>
  <si>
    <t>JS, F, SC</t>
  </si>
  <si>
    <t>Accu-elektrisch</t>
  </si>
  <si>
    <t>Energievoorziening (batterijcontainer)</t>
  </si>
  <si>
    <t>Brand door Thermal Runaway (oververhitting van batterijcellen)</t>
  </si>
  <si>
    <t>Ontwerp- of fabricagefout</t>
  </si>
  <si>
    <t>Batterijen moeten voorzien zijn van CE-markering; Leverancier moet een goed track record hebben</t>
  </si>
  <si>
    <t>E, JS, F, SC</t>
  </si>
  <si>
    <t>Beschadiging van de onderdelen van energievoorziening / batterijcellen</t>
  </si>
  <si>
    <t>Bedrijfsvoering conform NEN 4288 - Bedrijfsvoering van batterij-energieopslagsystemen - Aanvullende eisen op NEN 3140; opslag voldoet aan PGS 37; Bescherming van de accupakketten tegen fysieke beschadiging; Batterijpakket tijdens vervoer goed zekeren; Vervoers- en takelprocedure laten vastleggen door leverancier; CE-markering</t>
  </si>
  <si>
    <t>Te hoge laad- / ontlaadstroom</t>
  </si>
  <si>
    <t>Batterijmanagementsysteem voor temperatuur en stroom; automatische noodstop</t>
  </si>
  <si>
    <t>Over-charging</t>
  </si>
  <si>
    <t>Oververhitting</t>
  </si>
  <si>
    <t>Materieel</t>
  </si>
  <si>
    <t>Nieuwe batterijen van een gerenomeerde fabrikant; CE-markering</t>
  </si>
  <si>
    <t>Beschadiging</t>
  </si>
  <si>
    <t>Maatregelen conform NEN 9140 - Veilig werken aan e-voertuigen; Bescherming van de accupakketten tegen fysieke beschadiging; Batterijpakket tijdens vervoer goed zekeren; Vervoers- en takelprocedure laten vastleggen door leverancier; CE-markering</t>
  </si>
  <si>
    <t>CE-markering; Batterij management systeem (beveiligingssysteem); operationele procedures</t>
  </si>
  <si>
    <t>Over-charging (overladen)</t>
  </si>
  <si>
    <t>Oververhitting door externe bron (deformatie door extreme hitte leidt tot kortsluiting)</t>
  </si>
  <si>
    <t>Kortsluiting buiten de batterijcel</t>
  </si>
  <si>
    <t>Operationele procedures, gebruik van juiste laders</t>
  </si>
  <si>
    <t>R, JS</t>
  </si>
  <si>
    <t>Elektromagnetische interferentie die de werking van de machine nadelig beïnvloedt</t>
  </si>
  <si>
    <t>Gebrekkige afscherming, Elektrische geleiding, capaciteit, inductie, elektromagnetische straling</t>
  </si>
  <si>
    <t>Voertuig moet ECE Regulation R10 goedgekeurd zijn</t>
  </si>
  <si>
    <t>Elektrisch</t>
  </si>
  <si>
    <t>Energievoorziening (kabel-elektrisch laden)</t>
  </si>
  <si>
    <t>Overbelasting van het net met afschakeling ten gevolge</t>
  </si>
  <si>
    <t>Op meerdere bouwplaatsen tegelijk machines bijladen tijdens pauzes</t>
  </si>
  <si>
    <t>Vermogensregeling</t>
  </si>
  <si>
    <t>R, JS, F</t>
  </si>
  <si>
    <t>Waterstof</t>
  </si>
  <si>
    <t>Energievoorziening (waterstoftankstation)</t>
  </si>
  <si>
    <t>Geen vergunningverlening door bevoegd gezag</t>
  </si>
  <si>
    <t>Onveilige waterstofinstallatie (voldoet niet aan geldende eisen)</t>
  </si>
  <si>
    <t>Waterstofinstallatie moet voldoen aan geldende normen (o.a. PGS 35, ISO 19880)</t>
  </si>
  <si>
    <t>Ontsteking gevolgd door (slecht zichtbare) brand</t>
  </si>
  <si>
    <t>Lekkage</t>
  </si>
  <si>
    <t>Lekkage voorkomen door goed onderhoud en juiste operationele procedures; Beschermen tegen impact van buitenaf; Tijdens het werken met waterstof gebruik maken van anti-statische werkkleding met ATEX-keurmerk en klein elektrisch materieel als telefoon, gereedschap, meetapparatuur; Gebruik maken van warmtedetectie (bijv. UVIR)</t>
  </si>
  <si>
    <t>Ontsteking in onvoldoende geventileerde ruimte gevolgd door explosie</t>
  </si>
  <si>
    <t>Lekkage voorkomen door goed onderhoud en juiste operationele procedures; Voorkomen van onvoldoende geventileerde ruimte (zoveel mogelijk buiten); Tijdens het werken met waterstof gebruik maken van anti-statische werkkleding met ATEX-keurmerk; Houden aan onderhoudsprocedures van de leverancier</t>
  </si>
  <si>
    <t>E, JS, F</t>
  </si>
  <si>
    <t>Fakkelbrand</t>
  </si>
  <si>
    <t>Lekkage in hoge druk systeem door impact van buitenaf in combinatie met ontsteking</t>
  </si>
  <si>
    <t>Hoge druk componenten beschermen tegen invloeden van buitenaf; Beperken toegang relevante objecten die schade kunnen toebrengen; Machine-inspectie en -onderhoud</t>
  </si>
  <si>
    <t>Afblazen van waterstof door overdruk</t>
  </si>
  <si>
    <t>Opwarming van waterstoftank door aanstraling door brand</t>
  </si>
  <si>
    <t>Afblazen naar veilige locatie</t>
  </si>
  <si>
    <t>Overvullen van de tank op de machine</t>
  </si>
  <si>
    <t>Overvulbeveiliging; Operationele procedure, Afblazen naar veilige locatie</t>
  </si>
  <si>
    <t>Energievoorziening (eigen opwek)</t>
  </si>
  <si>
    <t>Afhankelijk van toegepaste opwektechniek</t>
  </si>
  <si>
    <t>Risicoregister Emissieloos Netwerk Infra: Niet-technische risico's</t>
  </si>
  <si>
    <t>Alle</t>
  </si>
  <si>
    <t>Aanbesteden</t>
  </si>
  <si>
    <t>Langdurende vergunningstrajecten waardoor projectplanning in gevaar komt en duurzaamheidsdoelen niet gehaald worden</t>
  </si>
  <si>
    <t>Gebrek aan kennis bij vergunningverleners en gebrek aan regelgeving</t>
  </si>
  <si>
    <t>Gezamenlijk en vroegtijdig optrekken met vergunningverleners; In gesprek met beleidsmakers</t>
  </si>
  <si>
    <t>SC, F</t>
  </si>
  <si>
    <t>Investeringen in emissievrij bouwmaterieel door aannemers blijven achter</t>
  </si>
  <si>
    <t>Opdrachtgevers geven geen sterke incentive (bijvoorbeeld lange-termijn handelingsperspectief) af voor investering in emissievrij bouwmaterieel door aannemers</t>
  </si>
  <si>
    <t>Afstemmen van doelen opdrachtgevers, aanbestedingsmethodes en tempo van verduurzaming</t>
  </si>
  <si>
    <t>Laden rechtstreeks op het net niet mogelijk</t>
  </si>
  <si>
    <t>(Landelijk) gebrek aan netcapaciteit op de bouwlocatie</t>
  </si>
  <si>
    <t>Laden door middel van accu's; Laden door middel van generatoren/aggregaten; Alternatieve brandstoffen; Afstemming met netbeheerder en opdrachtgever</t>
  </si>
  <si>
    <t>Langdurende trajecten voor aanleg kabels naar bouwplaatsen voor voldoende elektrische energievoorziening</t>
  </si>
  <si>
    <t>Gebrek aan personele capaciteit bij de netbeheerders</t>
  </si>
  <si>
    <t>Vroegtijdig netbeheerder betrekken; Vroegtijdig opdrachtgevers betrekken; (gedeeltelijk) Onafhankelijk van het elektriciteitsnet opereren</t>
  </si>
  <si>
    <t>Gedrag</t>
  </si>
  <si>
    <t>Elektrocutie</t>
  </si>
  <si>
    <t>Onjuist handelen door personeel</t>
  </si>
  <si>
    <t>Opleiding van personeel; Actieve veiligheidscultuur; Heldere gebruiksaanwijzing accu, machine</t>
  </si>
  <si>
    <t>F, SC</t>
  </si>
  <si>
    <t>Beschadiging aan materieel</t>
  </si>
  <si>
    <t>Opleiding van personeel; Actieve veiligheidscultuur</t>
  </si>
  <si>
    <t>JS, F</t>
  </si>
  <si>
    <t>Ontsteking van waterstof</t>
  </si>
  <si>
    <t>Opleiding van personeel; Actieve veiligheidscultuur; gebruik maken van kleding en apparatuur met ATEX-keurmerk</t>
  </si>
  <si>
    <t>E, R, JS, F, SC</t>
  </si>
  <si>
    <t>Elektrocutie, schade aan materieel, lekkage, brand</t>
  </si>
  <si>
    <t>Onjuiste incidentbestrijding door personeel</t>
  </si>
  <si>
    <t>Opleiding van personeel; Juiste middelen beschikbaar stellen t.b.v. incidentbestrijding</t>
  </si>
  <si>
    <t>Vertraging in ontwikkeling emissievrij bouwmaterieel</t>
  </si>
  <si>
    <t>Geen kennis delen door consortiumpartners</t>
  </si>
  <si>
    <t>Actieve aanspreking door bestuur; Tussentijdse evaluatie van resultaten; Bijsturen van het proces en deelnemers</t>
  </si>
  <si>
    <t>Er worden geen keuzes gemaakt, waardoor investeringen in emissieloze bouwmachines door ENI-deelnemers uitblijven</t>
  </si>
  <si>
    <t>Geen consensus over welke oplossing wanneer de juiste keuze is</t>
  </si>
  <si>
    <t>Op bestuursniveau besluitvorming bespreken; Afspraken maken over welke oplossing wanneer de juiste is</t>
  </si>
  <si>
    <t>Meten &amp; Vergelijken</t>
  </si>
  <si>
    <t>Performance van verschillende machines niet te vergelijken</t>
  </si>
  <si>
    <t>Gebrek aan meetstandaard (meerdere meetsystemen op de markt)</t>
  </si>
  <si>
    <t>Investeren in meerdere meetsystemen; API gebruiken voor aggregatie</t>
  </si>
  <si>
    <t>Laatste update 13-05-2022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</si>
</sst>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rgb="FF242424"/>
      <name val="Segoe UI"/>
      <family val="2"/>
    </font>
    <font>
      <i/>
      <sz val="11"/>
      <color theme="1"/>
      <name val="Calibri"/>
      <family val="2"/>
      <scheme val="minor"/>
    </font>
    <font>
      <sz val="11"/>
      <color theme="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b/>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C00000"/>
        <bgColor indexed="64"/>
      </patternFill>
    </fill>
  </fills>
  <borders count="1">
    <border>
      <left/>
      <right/>
      <top/>
      <bottom/>
      <diagonal/>
    </border>
  </borders>
  <cellStyleXfs count="2">
    <xf numFmtId="0" fontId="0" fillId="0" borderId="0"/>
    <xf numFmtId="0" fontId="8" fillId="0" borderId="0" applyNumberFormat="0" applyFill="0" applyBorder="0" applyAlignment="0" applyProtection="0"/>
  </cellStyleXfs>
  <cellXfs count="19">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applyAlignment="1">
      <alignment horizontal="center"/>
    </xf>
    <xf numFmtId="0" fontId="0" fillId="5" borderId="0" xfId="0" applyFill="1"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3" fillId="6" borderId="0" xfId="0" applyFont="1" applyFill="1" applyAlignment="1">
      <alignment horizontal="center"/>
    </xf>
    <xf numFmtId="0" fontId="4" fillId="0" borderId="0" xfId="0" applyFont="1" applyAlignment="1">
      <alignment horizontal="center"/>
    </xf>
    <xf numFmtId="0" fontId="4" fillId="0" borderId="0" xfId="0" applyFont="1"/>
    <xf numFmtId="0" fontId="5" fillId="0" borderId="0" xfId="0" applyFont="1"/>
    <xf numFmtId="0" fontId="6" fillId="0" borderId="0" xfId="0" applyFont="1"/>
    <xf numFmtId="0" fontId="7" fillId="0" borderId="0" xfId="0" applyFont="1"/>
    <xf numFmtId="0" fontId="9" fillId="0" borderId="0" xfId="1" applyFont="1"/>
    <xf numFmtId="0" fontId="0" fillId="0" borderId="0" xfId="0" applyAlignment="1">
      <alignment horizontal="left" vertical="center" wrapText="1"/>
    </xf>
    <xf numFmtId="0" fontId="0" fillId="0" borderId="0" xfId="0" applyAlignment="1"/>
    <xf numFmtId="0" fontId="4" fillId="0" borderId="0" xfId="0" applyFont="1" applyAlignment="1"/>
  </cellXfs>
  <cellStyles count="2">
    <cellStyle name="Hyperlink" xfId="1" builtinId="8"/>
    <cellStyle name="Standaard" xfId="0" builtinId="0"/>
  </cellStyles>
  <dxfs count="28">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bgColor rgb="FFC00000"/>
        </patternFill>
      </fill>
    </dxf>
    <dxf>
      <font>
        <color theme="0"/>
      </font>
      <fill>
        <patternFill>
          <bgColor rgb="FFC00000"/>
        </patternFill>
      </fill>
    </dxf>
    <dxf>
      <numFmt numFmtId="0" formatCode="General"/>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numFmt numFmtId="0" formatCode="General"/>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DF8070-4BD3-47BE-9B8C-87D8568A465D}" name="Tabel1" displayName="Tabel1" ref="A24:O44" totalsRowShown="0">
  <autoFilter ref="A24:O44" xr:uid="{AEDF8070-4BD3-47BE-9B8C-87D8568A465D}"/>
  <sortState xmlns:xlrd2="http://schemas.microsoft.com/office/spreadsheetml/2017/richdata2" ref="A25:N44">
    <sortCondition ref="C24:C44"/>
  </sortState>
  <tableColumns count="15">
    <tableColumn id="1" xr3:uid="{63A7C653-5D2E-4F7F-87B6-34E12A9FF025}" name="ID"/>
    <tableColumn id="2" xr3:uid="{12B9F83E-4773-4103-954A-B08DE37EDF30}" name="Risicocategorie"/>
    <tableColumn id="5" xr3:uid="{69A07806-7963-4E49-812F-EC5ED8D78431}" name="Energiedrager"/>
    <tableColumn id="6" xr3:uid="{70B571CE-200D-47A4-97C2-A0C888C68492}" name="Categorie"/>
    <tableColumn id="3" xr3:uid="{5C743B30-C09E-4E6A-AE59-6632D5D5211D}" name="Gebeurtenis" dataDxfId="27"/>
    <tableColumn id="7" xr3:uid="{02C676C1-9E55-43FE-A92A-5DFE19624114}" name="Oorzaak" dataDxfId="26"/>
    <tableColumn id="20" xr3:uid="{39E611DC-9877-486E-BB7A-613C03BF348F}" name="E" dataDxfId="25"/>
    <tableColumn id="19" xr3:uid="{E62FB088-6F90-492A-8485-B0308DC32C8C}" name="B" dataDxfId="24"/>
    <tableColumn id="8" xr3:uid="{165797BA-9BF8-4DC8-8DA8-849DC5C125B6}" name="W" dataDxfId="23"/>
    <tableColumn id="4" xr3:uid="{2689410D-0FDF-4C8C-AC82-69E595A4ACA6}" name="Risicoscore" dataDxfId="22">
      <calculatedColumnFormula>Tabel1[[#This Row],[E]]*Tabel1[[#This Row],[B]]*Tabel1[[#This Row],[W]]</calculatedColumnFormula>
    </tableColumn>
    <tableColumn id="12" xr3:uid="{7C663309-7456-46FF-9F57-C9464E115627}" name="Mitigatiemaatregel(en) en/of vervolgacties" dataDxfId="21"/>
    <tableColumn id="16" xr3:uid="{677023B7-8EE8-49C1-8A24-C3BF64706B44}" name="Rest E"/>
    <tableColumn id="17" xr3:uid="{61189FD2-6420-4172-84F7-483934870D54}" name="Rest B"/>
    <tableColumn id="18" xr3:uid="{1C8E5BDF-183B-43DC-85D8-AA84F236F205}" name="Rest W" dataDxfId="20">
      <calculatedColumnFormula>Tabel1[[#This Row],[Rest E]]*Tabel1[[#This Row],[Rest B]]</calculatedColumnFormula>
    </tableColumn>
    <tableColumn id="9" xr3:uid="{AE86A689-F58C-4D4A-B8F7-579F9557D328}" name="Rest Risicoscore" dataDxfId="19">
      <calculatedColumnFormula>Tabel1[[#This Row],[Rest E]]*Tabel1[[#This Row],[Rest B]]*Tabel1[[#This Row],[Rest W]]</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5B2F41-9827-4F2D-991A-6BA25C6A2119}" name="Tabel13" displayName="Tabel13" ref="A24:O36" totalsRowShown="0">
  <autoFilter ref="A24:O36" xr:uid="{AEDF8070-4BD3-47BE-9B8C-87D8568A465D}"/>
  <sortState xmlns:xlrd2="http://schemas.microsoft.com/office/spreadsheetml/2017/richdata2" ref="A25:N34">
    <sortCondition ref="D24:D34"/>
  </sortState>
  <tableColumns count="15">
    <tableColumn id="1" xr3:uid="{AED5EBB9-49A3-416F-995A-CC7355108B5F}" name="ID"/>
    <tableColumn id="2" xr3:uid="{CD5FD618-D45F-42B9-A4D1-E9D7E1A0D338}" name="Risicocategorie"/>
    <tableColumn id="5" xr3:uid="{C831A3AC-7722-419E-BA85-21AE9BFBAEEF}" name="Energiedrager"/>
    <tableColumn id="6" xr3:uid="{D935BAA4-7FF1-4C62-A8D1-CFFD6AB3614C}" name="Categorie"/>
    <tableColumn id="3" xr3:uid="{347DF232-8A1D-4D03-8E2E-D229AF0C3452}" name="Gebeurtenis" dataDxfId="18"/>
    <tableColumn id="7" xr3:uid="{CEDADB7E-6867-404C-BC19-C21A5A7F1C36}" name="Oorzaak" dataDxfId="17"/>
    <tableColumn id="20" xr3:uid="{75520D68-2741-46BD-A04B-E5EE8059D6AA}" name="E" dataDxfId="16"/>
    <tableColumn id="19" xr3:uid="{79D049B5-83E4-4B30-AED5-4CFB8365D6AA}" name="B" dataDxfId="15"/>
    <tableColumn id="8" xr3:uid="{9886F8C7-6D34-461C-8E0B-0BFB7E4BD662}" name="W" dataDxfId="14"/>
    <tableColumn id="4" xr3:uid="{82156F2C-0F7E-4696-9389-64BFB2F145C1}" name="Risicoscore" dataDxfId="13">
      <calculatedColumnFormula>Tabel13[[#This Row],[E]]*Tabel13[[#This Row],[B]]*Tabel13[[#This Row],[W]]</calculatedColumnFormula>
    </tableColumn>
    <tableColumn id="12" xr3:uid="{F9681EA2-55B8-46AE-8EA6-BB7B60AE9F26}" name="Mitigatiemaatregel(en) en/of vervolgacties" dataDxfId="12"/>
    <tableColumn id="16" xr3:uid="{693F1D73-D2C4-4DBA-8E8C-48D8B76DF4F4}" name="Rest E"/>
    <tableColumn id="17" xr3:uid="{3C021C05-7881-4298-9E97-B819B9392074}" name="Rest B"/>
    <tableColumn id="18" xr3:uid="{D7206CC8-71E2-484C-A655-B55815A65DC9}" name="Rest W"/>
    <tableColumn id="21" xr3:uid="{B6508CD0-A8E7-47D7-A08A-C96629B9C0C7}" name="Rest Risicoscore" dataDxfId="11">
      <calculatedColumnFormula>Tabel13[[#This Row],[Rest E]]*Tabel13[[#This Row],[Rest B]]*Tabel13[[#This Row],[Rest W]]</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A866-7334-4DCD-9175-12021055C0F6}">
  <dimension ref="A2:O11"/>
  <sheetViews>
    <sheetView showGridLines="0" tabSelected="1" workbookViewId="0">
      <selection activeCell="A11" sqref="A11"/>
    </sheetView>
  </sheetViews>
  <sheetFormatPr defaultRowHeight="15" x14ac:dyDescent="0.25"/>
  <cols>
    <col min="1" max="1" width="39.28515625" customWidth="1"/>
    <col min="15" max="15" width="80.85546875" customWidth="1"/>
  </cols>
  <sheetData>
    <row r="2" spans="1:15" ht="23.25" x14ac:dyDescent="0.35">
      <c r="A2" s="12" t="s">
        <v>0</v>
      </c>
    </row>
    <row r="4" spans="1:15" ht="18.75" x14ac:dyDescent="0.3">
      <c r="A4" s="13" t="s">
        <v>1</v>
      </c>
    </row>
    <row r="5" spans="1:15" ht="151.5" customHeight="1" x14ac:dyDescent="0.25">
      <c r="A5" s="16" t="s">
        <v>2</v>
      </c>
      <c r="B5" s="16"/>
      <c r="C5" s="16"/>
      <c r="D5" s="16"/>
      <c r="E5" s="16"/>
      <c r="F5" s="16"/>
      <c r="G5" s="16"/>
      <c r="H5" s="16"/>
      <c r="I5" s="16"/>
      <c r="J5" s="16"/>
      <c r="K5" s="16"/>
      <c r="L5" s="16"/>
      <c r="M5" s="16"/>
      <c r="N5" s="16"/>
      <c r="O5" s="16"/>
    </row>
    <row r="7" spans="1:15" ht="15.75" x14ac:dyDescent="0.25">
      <c r="A7" s="14" t="s">
        <v>3</v>
      </c>
      <c r="B7" s="15" t="s">
        <v>4</v>
      </c>
    </row>
    <row r="8" spans="1:15" ht="15.75" x14ac:dyDescent="0.25">
      <c r="A8" s="14" t="s">
        <v>5</v>
      </c>
      <c r="B8" s="15" t="s">
        <v>6</v>
      </c>
    </row>
    <row r="11" spans="1:15" x14ac:dyDescent="0.25">
      <c r="A11" s="3" t="s">
        <v>161</v>
      </c>
    </row>
  </sheetData>
  <mergeCells count="1">
    <mergeCell ref="A5:O5"/>
  </mergeCells>
  <hyperlinks>
    <hyperlink ref="B7" location="Technisch!A1" display="Technische risico's" xr:uid="{88E41018-8EA1-401B-B482-AC863D4E7AB9}"/>
    <hyperlink ref="B8" location="'Niet-technische risico''s'!A1" display="Niet-technische risico's" xr:uid="{5E6CA729-B543-4F7D-AE2F-9D5B14901D15}"/>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49C62-5817-40E2-84E6-3034AFEE029A}">
  <dimension ref="A2:Q44"/>
  <sheetViews>
    <sheetView showGridLines="0" zoomScaleNormal="90" workbookViewId="0"/>
  </sheetViews>
  <sheetFormatPr defaultRowHeight="15" x14ac:dyDescent="0.25"/>
  <cols>
    <col min="1" max="1" width="11.28515625" customWidth="1"/>
    <col min="2" max="2" width="17" customWidth="1"/>
    <col min="3" max="3" width="15.85546875" bestFit="1" customWidth="1"/>
    <col min="4" max="4" width="40.7109375" bestFit="1" customWidth="1"/>
    <col min="5" max="5" width="17.140625" customWidth="1"/>
    <col min="6" max="6" width="28.140625" bestFit="1" customWidth="1"/>
    <col min="7" max="7" width="4.5703125" customWidth="1"/>
    <col min="8" max="8" width="5.140625" customWidth="1"/>
    <col min="9" max="9" width="5.42578125" customWidth="1"/>
    <col min="10" max="10" width="13.7109375" customWidth="1"/>
    <col min="11" max="11" width="40.28515625" bestFit="1" customWidth="1"/>
    <col min="12" max="12" width="8.5703125" bestFit="1" customWidth="1"/>
    <col min="13" max="13" width="8.7109375" bestFit="1" customWidth="1"/>
    <col min="14" max="14" width="9.5703125" bestFit="1" customWidth="1"/>
    <col min="15" max="15" width="17.5703125" bestFit="1" customWidth="1"/>
  </cols>
  <sheetData>
    <row r="2" spans="1:15" ht="23.25" x14ac:dyDescent="0.35">
      <c r="A2" s="12" t="s">
        <v>7</v>
      </c>
    </row>
    <row r="4" spans="1:15" ht="18.75" x14ac:dyDescent="0.3">
      <c r="A4" s="13" t="s">
        <v>8</v>
      </c>
    </row>
    <row r="6" spans="1:15" x14ac:dyDescent="0.25">
      <c r="A6" s="10" t="s">
        <v>9</v>
      </c>
      <c r="B6" s="11" t="s">
        <v>10</v>
      </c>
      <c r="C6" s="11"/>
      <c r="D6" s="11"/>
      <c r="E6" s="10" t="s">
        <v>11</v>
      </c>
      <c r="F6" s="18" t="s">
        <v>12</v>
      </c>
      <c r="G6" s="18"/>
      <c r="H6" s="11"/>
      <c r="I6" s="11"/>
      <c r="J6" s="10" t="s">
        <v>13</v>
      </c>
      <c r="K6" s="11" t="s">
        <v>14</v>
      </c>
      <c r="N6" s="11"/>
      <c r="O6" s="11"/>
    </row>
    <row r="7" spans="1:15" x14ac:dyDescent="0.25">
      <c r="A7" s="4">
        <v>1</v>
      </c>
      <c r="B7" t="s">
        <v>15</v>
      </c>
      <c r="E7" s="4">
        <v>0.5</v>
      </c>
      <c r="F7" s="17" t="s">
        <v>16</v>
      </c>
      <c r="G7" s="17"/>
      <c r="J7" s="4">
        <v>0.1</v>
      </c>
      <c r="K7" t="s">
        <v>17</v>
      </c>
    </row>
    <row r="8" spans="1:15" x14ac:dyDescent="0.25">
      <c r="A8" s="4">
        <v>3</v>
      </c>
      <c r="B8" t="s">
        <v>18</v>
      </c>
      <c r="E8" s="4">
        <v>1</v>
      </c>
      <c r="F8" s="17" t="s">
        <v>19</v>
      </c>
      <c r="G8" s="17"/>
      <c r="J8" s="4">
        <v>0.2</v>
      </c>
      <c r="K8" t="s">
        <v>20</v>
      </c>
    </row>
    <row r="9" spans="1:15" x14ac:dyDescent="0.25">
      <c r="A9" s="4">
        <v>7</v>
      </c>
      <c r="B9" t="s">
        <v>21</v>
      </c>
      <c r="E9" s="4">
        <v>2</v>
      </c>
      <c r="F9" s="17" t="s">
        <v>22</v>
      </c>
      <c r="G9" s="17"/>
      <c r="J9" s="4">
        <v>0.5</v>
      </c>
      <c r="K9" t="s">
        <v>23</v>
      </c>
    </row>
    <row r="10" spans="1:15" x14ac:dyDescent="0.25">
      <c r="A10" s="4">
        <v>15</v>
      </c>
      <c r="B10" t="s">
        <v>24</v>
      </c>
      <c r="E10" s="4">
        <v>3</v>
      </c>
      <c r="F10" s="17" t="s">
        <v>25</v>
      </c>
      <c r="G10" s="17"/>
      <c r="J10" s="4">
        <v>1</v>
      </c>
      <c r="K10" t="s">
        <v>26</v>
      </c>
    </row>
    <row r="11" spans="1:15" x14ac:dyDescent="0.25">
      <c r="A11" s="4">
        <v>40</v>
      </c>
      <c r="B11" t="s">
        <v>27</v>
      </c>
      <c r="E11" s="4">
        <v>6</v>
      </c>
      <c r="F11" s="17" t="s">
        <v>28</v>
      </c>
      <c r="G11" s="17"/>
      <c r="J11" s="4">
        <v>3</v>
      </c>
      <c r="K11" t="s">
        <v>29</v>
      </c>
    </row>
    <row r="12" spans="1:15" x14ac:dyDescent="0.25">
      <c r="A12" s="4">
        <v>100</v>
      </c>
      <c r="B12" t="s">
        <v>30</v>
      </c>
      <c r="E12" s="4">
        <v>10</v>
      </c>
      <c r="F12" s="17" t="s">
        <v>31</v>
      </c>
      <c r="G12" s="17"/>
      <c r="J12" s="4">
        <v>6</v>
      </c>
      <c r="K12" t="s">
        <v>32</v>
      </c>
    </row>
    <row r="13" spans="1:15" x14ac:dyDescent="0.25">
      <c r="J13" s="4">
        <v>10</v>
      </c>
      <c r="K13" t="s">
        <v>33</v>
      </c>
    </row>
    <row r="15" spans="1:15" x14ac:dyDescent="0.25">
      <c r="A15" s="11" t="s">
        <v>34</v>
      </c>
      <c r="B15" s="11" t="s">
        <v>35</v>
      </c>
      <c r="E15" s="11" t="s">
        <v>36</v>
      </c>
      <c r="F15" s="11" t="s">
        <v>37</v>
      </c>
    </row>
    <row r="16" spans="1:15" x14ac:dyDescent="0.25">
      <c r="A16" s="5" t="s">
        <v>38</v>
      </c>
      <c r="B16" t="s">
        <v>39</v>
      </c>
      <c r="E16" t="s">
        <v>9</v>
      </c>
      <c r="F16" t="s">
        <v>40</v>
      </c>
    </row>
    <row r="17" spans="1:17" x14ac:dyDescent="0.25">
      <c r="A17" s="6" t="s">
        <v>41</v>
      </c>
      <c r="B17" t="s">
        <v>42</v>
      </c>
      <c r="E17" t="s">
        <v>43</v>
      </c>
      <c r="F17" t="s">
        <v>44</v>
      </c>
    </row>
    <row r="18" spans="1:17" x14ac:dyDescent="0.25">
      <c r="A18" s="7" t="s">
        <v>45</v>
      </c>
      <c r="B18" t="s">
        <v>46</v>
      </c>
      <c r="E18" t="s">
        <v>47</v>
      </c>
      <c r="F18" t="s">
        <v>48</v>
      </c>
    </row>
    <row r="19" spans="1:17" x14ac:dyDescent="0.25">
      <c r="A19" s="8" t="s">
        <v>49</v>
      </c>
      <c r="B19" t="s">
        <v>50</v>
      </c>
      <c r="E19" t="s">
        <v>51</v>
      </c>
      <c r="F19" t="s">
        <v>52</v>
      </c>
    </row>
    <row r="20" spans="1:17" x14ac:dyDescent="0.25">
      <c r="A20" s="9" t="s">
        <v>53</v>
      </c>
      <c r="B20" t="s">
        <v>54</v>
      </c>
      <c r="E20" t="s">
        <v>55</v>
      </c>
      <c r="F20" t="s">
        <v>56</v>
      </c>
    </row>
    <row r="22" spans="1:17" x14ac:dyDescent="0.25">
      <c r="A22" s="11" t="s">
        <v>57</v>
      </c>
    </row>
    <row r="23" spans="1:17" ht="35.25" customHeight="1" x14ac:dyDescent="0.25"/>
    <row r="24" spans="1:17" x14ac:dyDescent="0.25">
      <c r="A24" t="s">
        <v>58</v>
      </c>
      <c r="B24" t="s">
        <v>36</v>
      </c>
      <c r="C24" t="s">
        <v>59</v>
      </c>
      <c r="D24" t="s">
        <v>60</v>
      </c>
      <c r="E24" t="s">
        <v>61</v>
      </c>
      <c r="F24" t="s">
        <v>62</v>
      </c>
      <c r="G24" t="s">
        <v>9</v>
      </c>
      <c r="H24" t="s">
        <v>11</v>
      </c>
      <c r="I24" t="s">
        <v>13</v>
      </c>
      <c r="J24" t="s">
        <v>34</v>
      </c>
      <c r="K24" t="s">
        <v>63</v>
      </c>
      <c r="L24" t="s">
        <v>64</v>
      </c>
      <c r="M24" t="s">
        <v>65</v>
      </c>
      <c r="N24" t="s">
        <v>66</v>
      </c>
      <c r="O24" t="s">
        <v>67</v>
      </c>
    </row>
    <row r="25" spans="1:17" ht="75" x14ac:dyDescent="0.25">
      <c r="A25">
        <v>1</v>
      </c>
      <c r="B25" t="s">
        <v>68</v>
      </c>
      <c r="C25" t="s">
        <v>69</v>
      </c>
      <c r="D25" t="s">
        <v>70</v>
      </c>
      <c r="E25" s="1" t="s">
        <v>71</v>
      </c>
      <c r="F25" s="1" t="s">
        <v>72</v>
      </c>
      <c r="G25" s="1">
        <v>15</v>
      </c>
      <c r="H25" s="1">
        <v>0.5</v>
      </c>
      <c r="I25" s="1">
        <v>3</v>
      </c>
      <c r="J25" s="1">
        <f>Tabel1[[#This Row],[E]]*Tabel1[[#This Row],[B]]*Tabel1[[#This Row],[W]]</f>
        <v>22.5</v>
      </c>
      <c r="K25" s="1" t="s">
        <v>73</v>
      </c>
      <c r="L25">
        <v>15</v>
      </c>
      <c r="M25">
        <v>0.5</v>
      </c>
      <c r="N25">
        <v>0.2</v>
      </c>
      <c r="O25">
        <f>Tabel1[[#This Row],[Rest E]]*Tabel1[[#This Row],[Rest B]]*Tabel1[[#This Row],[Rest W]]</f>
        <v>1.5</v>
      </c>
    </row>
    <row r="26" spans="1:17" ht="135" x14ac:dyDescent="0.25">
      <c r="A26">
        <v>2</v>
      </c>
      <c r="B26" t="s">
        <v>74</v>
      </c>
      <c r="C26" t="s">
        <v>69</v>
      </c>
      <c r="D26" t="s">
        <v>70</v>
      </c>
      <c r="E26" s="1" t="s">
        <v>71</v>
      </c>
      <c r="F26" s="1" t="s">
        <v>75</v>
      </c>
      <c r="G26" s="1">
        <v>15</v>
      </c>
      <c r="H26" s="1">
        <v>1</v>
      </c>
      <c r="I26" s="1">
        <v>6</v>
      </c>
      <c r="J26" s="1">
        <f>Tabel1[[#This Row],[E]]*Tabel1[[#This Row],[B]]*Tabel1[[#This Row],[W]]</f>
        <v>90</v>
      </c>
      <c r="K26" s="1" t="s">
        <v>76</v>
      </c>
      <c r="L26">
        <v>15</v>
      </c>
      <c r="M26">
        <v>0.5</v>
      </c>
      <c r="N26">
        <v>1</v>
      </c>
      <c r="O26">
        <f>Tabel1[[#This Row],[Rest E]]*Tabel1[[#This Row],[Rest B]]*Tabel1[[#This Row],[Rest W]]</f>
        <v>7.5</v>
      </c>
    </row>
    <row r="27" spans="1:17" ht="75" x14ac:dyDescent="0.25">
      <c r="A27">
        <v>3</v>
      </c>
      <c r="B27" t="s">
        <v>74</v>
      </c>
      <c r="C27" t="s">
        <v>69</v>
      </c>
      <c r="D27" t="s">
        <v>70</v>
      </c>
      <c r="E27" s="1" t="s">
        <v>71</v>
      </c>
      <c r="F27" s="1" t="s">
        <v>77</v>
      </c>
      <c r="G27" s="1">
        <v>15</v>
      </c>
      <c r="H27" s="1">
        <v>1</v>
      </c>
      <c r="I27" s="1">
        <v>3</v>
      </c>
      <c r="J27" s="1">
        <f>Tabel1[[#This Row],[E]]*Tabel1[[#This Row],[B]]*Tabel1[[#This Row],[W]]</f>
        <v>45</v>
      </c>
      <c r="K27" s="1" t="s">
        <v>78</v>
      </c>
      <c r="L27">
        <v>15</v>
      </c>
      <c r="M27">
        <v>1</v>
      </c>
      <c r="N27">
        <v>0.2</v>
      </c>
      <c r="O27">
        <f>Tabel1[[#This Row],[Rest E]]*Tabel1[[#This Row],[Rest B]]*Tabel1[[#This Row],[Rest W]]</f>
        <v>3</v>
      </c>
    </row>
    <row r="28" spans="1:17" ht="75" x14ac:dyDescent="0.25">
      <c r="A28">
        <v>4</v>
      </c>
      <c r="B28" t="s">
        <v>74</v>
      </c>
      <c r="C28" t="s">
        <v>69</v>
      </c>
      <c r="D28" t="s">
        <v>70</v>
      </c>
      <c r="E28" s="1" t="s">
        <v>71</v>
      </c>
      <c r="F28" s="1" t="s">
        <v>79</v>
      </c>
      <c r="G28" s="1">
        <v>15</v>
      </c>
      <c r="H28" s="1">
        <v>1</v>
      </c>
      <c r="I28" s="1">
        <v>3</v>
      </c>
      <c r="J28" s="1">
        <f>Tabel1[[#This Row],[E]]*Tabel1[[#This Row],[B]]*Tabel1[[#This Row],[W]]</f>
        <v>45</v>
      </c>
      <c r="K28" s="1" t="s">
        <v>78</v>
      </c>
      <c r="L28">
        <v>15</v>
      </c>
      <c r="M28">
        <v>1</v>
      </c>
      <c r="N28">
        <v>0.2</v>
      </c>
      <c r="O28">
        <f>Tabel1[[#This Row],[Rest E]]*Tabel1[[#This Row],[Rest B]]*Tabel1[[#This Row],[Rest W]]</f>
        <v>3</v>
      </c>
    </row>
    <row r="29" spans="1:17" ht="75" x14ac:dyDescent="0.25">
      <c r="A29">
        <v>5</v>
      </c>
      <c r="B29" t="s">
        <v>74</v>
      </c>
      <c r="C29" t="s">
        <v>69</v>
      </c>
      <c r="D29" t="s">
        <v>70</v>
      </c>
      <c r="E29" s="1" t="s">
        <v>71</v>
      </c>
      <c r="F29" s="1" t="s">
        <v>80</v>
      </c>
      <c r="G29" s="1">
        <v>15</v>
      </c>
      <c r="H29" s="1">
        <v>1</v>
      </c>
      <c r="I29" s="1">
        <v>1</v>
      </c>
      <c r="J29" s="1">
        <f>Tabel1[[#This Row],[E]]*Tabel1[[#This Row],[B]]*Tabel1[[#This Row],[W]]</f>
        <v>15</v>
      </c>
      <c r="K29" s="1" t="s">
        <v>78</v>
      </c>
      <c r="L29">
        <v>15</v>
      </c>
      <c r="M29">
        <v>1</v>
      </c>
      <c r="N29">
        <v>0.2</v>
      </c>
      <c r="O29">
        <f>Tabel1[[#This Row],[Rest E]]*Tabel1[[#This Row],[Rest B]]*Tabel1[[#This Row],[Rest W]]</f>
        <v>3</v>
      </c>
      <c r="Q29" s="2"/>
    </row>
    <row r="30" spans="1:17" ht="75" x14ac:dyDescent="0.25">
      <c r="A30">
        <v>6</v>
      </c>
      <c r="B30" t="s">
        <v>68</v>
      </c>
      <c r="C30" t="s">
        <v>69</v>
      </c>
      <c r="D30" t="s">
        <v>81</v>
      </c>
      <c r="E30" s="1" t="s">
        <v>71</v>
      </c>
      <c r="F30" s="1" t="s">
        <v>72</v>
      </c>
      <c r="G30" s="1">
        <v>15</v>
      </c>
      <c r="H30" s="1">
        <v>0.5</v>
      </c>
      <c r="I30" s="1">
        <v>3</v>
      </c>
      <c r="J30" s="1">
        <f>Tabel1[[#This Row],[E]]*Tabel1[[#This Row],[B]]*Tabel1[[#This Row],[W]]</f>
        <v>22.5</v>
      </c>
      <c r="K30" s="1" t="s">
        <v>82</v>
      </c>
      <c r="L30">
        <v>15</v>
      </c>
      <c r="M30">
        <v>0.5</v>
      </c>
      <c r="N30">
        <v>0.2</v>
      </c>
      <c r="O30">
        <f>Tabel1[[#This Row],[Rest E]]*Tabel1[[#This Row],[Rest B]]*Tabel1[[#This Row],[Rest W]]</f>
        <v>1.5</v>
      </c>
      <c r="Q30" s="2"/>
    </row>
    <row r="31" spans="1:17" ht="105" x14ac:dyDescent="0.25">
      <c r="A31">
        <v>7</v>
      </c>
      <c r="B31" t="s">
        <v>68</v>
      </c>
      <c r="C31" t="s">
        <v>69</v>
      </c>
      <c r="D31" t="s">
        <v>81</v>
      </c>
      <c r="E31" s="1" t="s">
        <v>71</v>
      </c>
      <c r="F31" s="1" t="s">
        <v>83</v>
      </c>
      <c r="G31" s="1">
        <v>15</v>
      </c>
      <c r="H31" s="1">
        <v>3</v>
      </c>
      <c r="I31" s="1">
        <v>6</v>
      </c>
      <c r="J31" s="1">
        <f>Tabel1[[#This Row],[E]]*Tabel1[[#This Row],[B]]*Tabel1[[#This Row],[W]]</f>
        <v>270</v>
      </c>
      <c r="K31" s="1" t="s">
        <v>84</v>
      </c>
      <c r="L31">
        <v>15</v>
      </c>
      <c r="M31">
        <v>1</v>
      </c>
      <c r="N31">
        <v>1</v>
      </c>
      <c r="O31">
        <f>Tabel1[[#This Row],[Rest E]]*Tabel1[[#This Row],[Rest B]]*Tabel1[[#This Row],[Rest W]]</f>
        <v>15</v>
      </c>
    </row>
    <row r="32" spans="1:17" ht="75" x14ac:dyDescent="0.25">
      <c r="A32">
        <v>8</v>
      </c>
      <c r="B32" t="s">
        <v>68</v>
      </c>
      <c r="C32" t="s">
        <v>69</v>
      </c>
      <c r="D32" t="s">
        <v>81</v>
      </c>
      <c r="E32" s="1" t="s">
        <v>71</v>
      </c>
      <c r="F32" s="1" t="s">
        <v>77</v>
      </c>
      <c r="G32" s="1">
        <v>15</v>
      </c>
      <c r="H32" s="1">
        <v>1</v>
      </c>
      <c r="I32" s="1">
        <v>3</v>
      </c>
      <c r="J32" s="1">
        <f>Tabel1[[#This Row],[E]]*Tabel1[[#This Row],[B]]*Tabel1[[#This Row],[W]]</f>
        <v>45</v>
      </c>
      <c r="K32" s="1" t="s">
        <v>85</v>
      </c>
      <c r="L32">
        <v>15</v>
      </c>
      <c r="M32">
        <v>1</v>
      </c>
      <c r="N32">
        <v>0.2</v>
      </c>
      <c r="O32">
        <f>Tabel1[[#This Row],[Rest E]]*Tabel1[[#This Row],[Rest B]]*Tabel1[[#This Row],[Rest W]]</f>
        <v>3</v>
      </c>
    </row>
    <row r="33" spans="1:15" ht="75" x14ac:dyDescent="0.25">
      <c r="A33">
        <v>9</v>
      </c>
      <c r="B33" t="s">
        <v>68</v>
      </c>
      <c r="C33" t="s">
        <v>69</v>
      </c>
      <c r="D33" t="s">
        <v>81</v>
      </c>
      <c r="E33" s="1" t="s">
        <v>71</v>
      </c>
      <c r="F33" s="1" t="s">
        <v>86</v>
      </c>
      <c r="G33" s="1">
        <v>15</v>
      </c>
      <c r="H33" s="1">
        <v>1</v>
      </c>
      <c r="I33" s="1">
        <v>3</v>
      </c>
      <c r="J33" s="1">
        <f>Tabel1[[#This Row],[E]]*Tabel1[[#This Row],[B]]*Tabel1[[#This Row],[W]]</f>
        <v>45</v>
      </c>
      <c r="K33" s="1" t="s">
        <v>85</v>
      </c>
      <c r="L33">
        <v>15</v>
      </c>
      <c r="M33">
        <v>1</v>
      </c>
      <c r="N33">
        <v>0.2</v>
      </c>
      <c r="O33">
        <f>Tabel1[[#This Row],[Rest E]]*Tabel1[[#This Row],[Rest B]]*Tabel1[[#This Row],[Rest W]]</f>
        <v>3</v>
      </c>
    </row>
    <row r="34" spans="1:15" ht="75" x14ac:dyDescent="0.25">
      <c r="A34">
        <v>10</v>
      </c>
      <c r="B34" t="s">
        <v>68</v>
      </c>
      <c r="C34" t="s">
        <v>69</v>
      </c>
      <c r="D34" t="s">
        <v>81</v>
      </c>
      <c r="E34" s="1" t="s">
        <v>71</v>
      </c>
      <c r="F34" s="1" t="s">
        <v>87</v>
      </c>
      <c r="G34" s="1">
        <v>15</v>
      </c>
      <c r="H34" s="1">
        <v>1</v>
      </c>
      <c r="I34" s="1">
        <v>0.2</v>
      </c>
      <c r="J34" s="1">
        <f>Tabel1[[#This Row],[E]]*Tabel1[[#This Row],[B]]*Tabel1[[#This Row],[W]]</f>
        <v>3</v>
      </c>
      <c r="K34" s="1"/>
      <c r="L34">
        <v>15</v>
      </c>
      <c r="M34">
        <v>1</v>
      </c>
      <c r="N34">
        <v>0.2</v>
      </c>
      <c r="O34">
        <f>Tabel1[[#This Row],[Rest E]]*Tabel1[[#This Row],[Rest B]]*Tabel1[[#This Row],[Rest W]]</f>
        <v>3</v>
      </c>
    </row>
    <row r="35" spans="1:15" ht="75" x14ac:dyDescent="0.25">
      <c r="A35">
        <v>11</v>
      </c>
      <c r="B35" t="s">
        <v>68</v>
      </c>
      <c r="C35" t="s">
        <v>69</v>
      </c>
      <c r="D35" t="s">
        <v>81</v>
      </c>
      <c r="E35" s="1" t="s">
        <v>71</v>
      </c>
      <c r="F35" s="1" t="s">
        <v>88</v>
      </c>
      <c r="G35" s="1">
        <v>15</v>
      </c>
      <c r="H35" s="1">
        <v>1</v>
      </c>
      <c r="I35" s="1">
        <v>0.5</v>
      </c>
      <c r="J35" s="1">
        <f>Tabel1[[#This Row],[E]]*Tabel1[[#This Row],[B]]*Tabel1[[#This Row],[W]]</f>
        <v>7.5</v>
      </c>
      <c r="K35" s="1" t="s">
        <v>89</v>
      </c>
      <c r="L35">
        <v>15</v>
      </c>
      <c r="M35">
        <v>0.5</v>
      </c>
      <c r="N35">
        <v>0.2</v>
      </c>
      <c r="O35">
        <f>Tabel1[[#This Row],[Rest E]]*Tabel1[[#This Row],[Rest B]]*Tabel1[[#This Row],[Rest W]]</f>
        <v>1.5</v>
      </c>
    </row>
    <row r="36" spans="1:15" s="3" customFormat="1" ht="90" x14ac:dyDescent="0.25">
      <c r="A36">
        <v>12</v>
      </c>
      <c r="B36" t="s">
        <v>90</v>
      </c>
      <c r="C36" t="s">
        <v>69</v>
      </c>
      <c r="D36" t="s">
        <v>81</v>
      </c>
      <c r="E36" s="1" t="s">
        <v>91</v>
      </c>
      <c r="F36" s="1" t="s">
        <v>92</v>
      </c>
      <c r="G36" s="1">
        <v>3</v>
      </c>
      <c r="H36" s="1">
        <v>10</v>
      </c>
      <c r="I36" s="1">
        <v>6</v>
      </c>
      <c r="J36" s="1">
        <f>Tabel1[[#This Row],[E]]*Tabel1[[#This Row],[B]]*Tabel1[[#This Row],[W]]</f>
        <v>180</v>
      </c>
      <c r="K36" s="1" t="s">
        <v>93</v>
      </c>
      <c r="L36">
        <v>3</v>
      </c>
      <c r="M36">
        <v>0.5</v>
      </c>
      <c r="N36">
        <v>0.2</v>
      </c>
      <c r="O36">
        <f>Tabel1[[#This Row],[Rest E]]*Tabel1[[#This Row],[Rest B]]*Tabel1[[#This Row],[Rest W]]</f>
        <v>0.30000000000000004</v>
      </c>
    </row>
    <row r="37" spans="1:15" ht="60" x14ac:dyDescent="0.25">
      <c r="A37">
        <v>16</v>
      </c>
      <c r="B37" t="s">
        <v>55</v>
      </c>
      <c r="C37" t="s">
        <v>94</v>
      </c>
      <c r="D37" t="s">
        <v>95</v>
      </c>
      <c r="E37" s="1" t="s">
        <v>96</v>
      </c>
      <c r="F37" s="1" t="s">
        <v>97</v>
      </c>
      <c r="G37" s="1">
        <v>3</v>
      </c>
      <c r="H37" s="1">
        <v>3</v>
      </c>
      <c r="I37" s="1">
        <v>10</v>
      </c>
      <c r="J37" s="1">
        <f>Tabel1[[#This Row],[E]]*Tabel1[[#This Row],[B]]*Tabel1[[#This Row],[W]]</f>
        <v>90</v>
      </c>
      <c r="K37" s="1" t="s">
        <v>98</v>
      </c>
      <c r="L37">
        <v>3</v>
      </c>
      <c r="M37">
        <v>3</v>
      </c>
      <c r="N37">
        <v>0.2</v>
      </c>
      <c r="O37">
        <f>Tabel1[[#This Row],[Rest E]]*Tabel1[[#This Row],[Rest B]]*Tabel1[[#This Row],[Rest W]]</f>
        <v>1.8</v>
      </c>
    </row>
    <row r="38" spans="1:15" ht="60" x14ac:dyDescent="0.25">
      <c r="A38">
        <v>17</v>
      </c>
      <c r="B38" t="s">
        <v>99</v>
      </c>
      <c r="C38" t="s">
        <v>100</v>
      </c>
      <c r="D38" t="s">
        <v>101</v>
      </c>
      <c r="E38" s="1" t="s">
        <v>102</v>
      </c>
      <c r="F38" s="1" t="s">
        <v>103</v>
      </c>
      <c r="G38" s="1">
        <v>40</v>
      </c>
      <c r="H38" s="1">
        <v>1</v>
      </c>
      <c r="I38" s="1">
        <v>3</v>
      </c>
      <c r="J38" s="1">
        <f>Tabel1[[#This Row],[E]]*Tabel1[[#This Row],[B]]*Tabel1[[#This Row],[W]]</f>
        <v>120</v>
      </c>
      <c r="K38" s="1" t="s">
        <v>104</v>
      </c>
      <c r="L38">
        <v>40</v>
      </c>
      <c r="M38">
        <v>1</v>
      </c>
      <c r="N38">
        <v>0.2</v>
      </c>
      <c r="O38">
        <f>Tabel1[[#This Row],[Rest E]]*Tabel1[[#This Row],[Rest B]]*Tabel1[[#This Row],[Rest W]]</f>
        <v>8</v>
      </c>
    </row>
    <row r="39" spans="1:15" ht="135" x14ac:dyDescent="0.25">
      <c r="A39">
        <v>18</v>
      </c>
      <c r="B39" t="s">
        <v>68</v>
      </c>
      <c r="C39" t="s">
        <v>100</v>
      </c>
      <c r="D39" t="s">
        <v>81</v>
      </c>
      <c r="E39" s="1" t="s">
        <v>105</v>
      </c>
      <c r="F39" s="1" t="s">
        <v>106</v>
      </c>
      <c r="G39" s="1">
        <v>15</v>
      </c>
      <c r="H39" s="1">
        <v>1</v>
      </c>
      <c r="I39" s="1">
        <v>3</v>
      </c>
      <c r="J39" s="1">
        <f>Tabel1[[#This Row],[E]]*Tabel1[[#This Row],[B]]*Tabel1[[#This Row],[W]]</f>
        <v>45</v>
      </c>
      <c r="K39" s="1" t="s">
        <v>107</v>
      </c>
      <c r="L39">
        <v>15</v>
      </c>
      <c r="M39">
        <v>0.5</v>
      </c>
      <c r="N39">
        <v>1</v>
      </c>
      <c r="O39">
        <f>Tabel1[[#This Row],[Rest E]]*Tabel1[[#This Row],[Rest B]]*Tabel1[[#This Row],[Rest W]]</f>
        <v>7.5</v>
      </c>
    </row>
    <row r="40" spans="1:15" ht="135" x14ac:dyDescent="0.25">
      <c r="A40">
        <v>19</v>
      </c>
      <c r="B40" t="s">
        <v>68</v>
      </c>
      <c r="C40" t="s">
        <v>100</v>
      </c>
      <c r="D40" t="s">
        <v>81</v>
      </c>
      <c r="E40" s="1" t="s">
        <v>108</v>
      </c>
      <c r="F40" s="1" t="s">
        <v>106</v>
      </c>
      <c r="G40" s="1">
        <v>40</v>
      </c>
      <c r="H40" s="1">
        <v>1</v>
      </c>
      <c r="I40" s="1">
        <v>3</v>
      </c>
      <c r="J40" s="1">
        <f>Tabel1[[#This Row],[E]]*Tabel1[[#This Row],[B]]*Tabel1[[#This Row],[W]]</f>
        <v>120</v>
      </c>
      <c r="K40" s="1" t="s">
        <v>109</v>
      </c>
      <c r="L40">
        <v>15</v>
      </c>
      <c r="M40">
        <v>0.5</v>
      </c>
      <c r="N40">
        <v>1</v>
      </c>
      <c r="O40">
        <f>Tabel1[[#This Row],[Rest E]]*Tabel1[[#This Row],[Rest B]]*Tabel1[[#This Row],[Rest W]]</f>
        <v>7.5</v>
      </c>
    </row>
    <row r="41" spans="1:15" ht="75" x14ac:dyDescent="0.25">
      <c r="A41">
        <v>20</v>
      </c>
      <c r="B41" t="s">
        <v>110</v>
      </c>
      <c r="C41" t="s">
        <v>100</v>
      </c>
      <c r="D41" t="s">
        <v>81</v>
      </c>
      <c r="E41" s="1" t="s">
        <v>111</v>
      </c>
      <c r="F41" s="1" t="s">
        <v>112</v>
      </c>
      <c r="G41" s="1">
        <v>15</v>
      </c>
      <c r="H41" s="1">
        <v>0.5</v>
      </c>
      <c r="I41" s="1">
        <v>0.5</v>
      </c>
      <c r="J41" s="1">
        <f>Tabel1[[#This Row],[E]]*Tabel1[[#This Row],[B]]*Tabel1[[#This Row],[W]]</f>
        <v>3.75</v>
      </c>
      <c r="K41" s="1" t="s">
        <v>113</v>
      </c>
      <c r="L41">
        <v>15</v>
      </c>
      <c r="M41">
        <v>0.5</v>
      </c>
      <c r="N41">
        <v>0.2</v>
      </c>
      <c r="O41">
        <f>Tabel1[[#This Row],[Rest E]]*Tabel1[[#This Row],[Rest B]]*Tabel1[[#This Row],[Rest W]]</f>
        <v>1.5</v>
      </c>
    </row>
    <row r="42" spans="1:15" ht="45" x14ac:dyDescent="0.25">
      <c r="A42">
        <v>21</v>
      </c>
      <c r="B42" t="s">
        <v>43</v>
      </c>
      <c r="C42" t="s">
        <v>100</v>
      </c>
      <c r="D42" t="s">
        <v>81</v>
      </c>
      <c r="E42" s="1" t="s">
        <v>114</v>
      </c>
      <c r="F42" s="1" t="s">
        <v>115</v>
      </c>
      <c r="G42" s="1">
        <v>3</v>
      </c>
      <c r="H42" s="1">
        <v>0.5</v>
      </c>
      <c r="I42" s="1">
        <v>0.5</v>
      </c>
      <c r="J42" s="1">
        <f>Tabel1[[#This Row],[E]]*Tabel1[[#This Row],[B]]*Tabel1[[#This Row],[W]]</f>
        <v>0.75</v>
      </c>
      <c r="K42" s="1" t="s">
        <v>116</v>
      </c>
      <c r="L42">
        <v>1</v>
      </c>
      <c r="M42">
        <v>0.5</v>
      </c>
      <c r="N42">
        <v>0.5</v>
      </c>
      <c r="O42">
        <f>Tabel1[[#This Row],[Rest E]]*Tabel1[[#This Row],[Rest B]]*Tabel1[[#This Row],[Rest W]]</f>
        <v>0.25</v>
      </c>
    </row>
    <row r="43" spans="1:15" ht="45" x14ac:dyDescent="0.25">
      <c r="A43">
        <v>22</v>
      </c>
      <c r="B43" t="s">
        <v>43</v>
      </c>
      <c r="C43" t="s">
        <v>100</v>
      </c>
      <c r="D43" t="s">
        <v>81</v>
      </c>
      <c r="E43" s="1" t="s">
        <v>114</v>
      </c>
      <c r="F43" s="1" t="s">
        <v>117</v>
      </c>
      <c r="G43" s="1">
        <v>3</v>
      </c>
      <c r="H43" s="1">
        <v>6</v>
      </c>
      <c r="I43" s="1">
        <v>10</v>
      </c>
      <c r="J43" s="1">
        <f>Tabel1[[#This Row],[E]]*Tabel1[[#This Row],[B]]*Tabel1[[#This Row],[W]]</f>
        <v>180</v>
      </c>
      <c r="K43" s="1" t="s">
        <v>118</v>
      </c>
      <c r="L43">
        <v>3</v>
      </c>
      <c r="M43">
        <v>0.5</v>
      </c>
      <c r="N43">
        <v>0.2</v>
      </c>
      <c r="O43">
        <f>Tabel1[[#This Row],[Rest E]]*Tabel1[[#This Row],[Rest B]]*Tabel1[[#This Row],[Rest W]]</f>
        <v>0.30000000000000004</v>
      </c>
    </row>
    <row r="44" spans="1:15" ht="45" x14ac:dyDescent="0.25">
      <c r="A44">
        <v>24</v>
      </c>
      <c r="D44" t="s">
        <v>119</v>
      </c>
      <c r="E44" s="1" t="s">
        <v>120</v>
      </c>
      <c r="F44" s="1"/>
      <c r="G44" s="1"/>
      <c r="H44" s="1"/>
      <c r="I44" s="1"/>
      <c r="J44" s="1">
        <f>Tabel1[[#This Row],[E]]*Tabel1[[#This Row],[B]]*Tabel1[[#This Row],[W]]</f>
        <v>0</v>
      </c>
      <c r="K44" s="1"/>
      <c r="O44">
        <f>Tabel1[[#This Row],[Rest E]]*Tabel1[[#This Row],[Rest B]]*Tabel1[[#This Row],[Rest W]]</f>
        <v>0</v>
      </c>
    </row>
  </sheetData>
  <mergeCells count="7">
    <mergeCell ref="F11:G11"/>
    <mergeCell ref="F12:G12"/>
    <mergeCell ref="F6:G6"/>
    <mergeCell ref="F7:G7"/>
    <mergeCell ref="F8:G8"/>
    <mergeCell ref="F9:G9"/>
    <mergeCell ref="F10:G10"/>
  </mergeCells>
  <conditionalFormatting sqref="J25:J44 O25:O44">
    <cfRule type="cellIs" dxfId="10" priority="1" operator="greaterThan">
      <formula>401</formula>
    </cfRule>
    <cfRule type="cellIs" dxfId="9" priority="2" operator="greaterThan">
      <formula>401</formula>
    </cfRule>
    <cfRule type="cellIs" dxfId="8" priority="3" operator="between">
      <formula>200</formula>
      <formula>400</formula>
    </cfRule>
    <cfRule type="cellIs" dxfId="7" priority="4" operator="between">
      <formula>70</formula>
      <formula>199</formula>
    </cfRule>
    <cfRule type="cellIs" dxfId="6" priority="5" operator="between">
      <formula>20</formula>
      <formula>69</formula>
    </cfRule>
    <cfRule type="cellIs" dxfId="5" priority="6" operator="lessThan">
      <formula>20</formula>
    </cfRule>
  </conditionalFormatting>
  <dataValidations count="3">
    <dataValidation type="list" allowBlank="1" showInputMessage="1" showErrorMessage="1" sqref="G25:G44 L25:L44" xr:uid="{5B77B31D-7936-40E5-A4B9-1C0919FFFAA9}">
      <formula1>$A$7:$A$12</formula1>
    </dataValidation>
    <dataValidation type="list" allowBlank="1" showInputMessage="1" showErrorMessage="1" sqref="H25:H44 M25:M44" xr:uid="{226F8159-B1EA-4262-BB75-C783F97B60F7}">
      <formula1>$E$7:$E$12</formula1>
    </dataValidation>
    <dataValidation type="list" allowBlank="1" showInputMessage="1" showErrorMessage="1" sqref="I25:I44 N25:N44" xr:uid="{825F1C16-B4AC-4796-8961-0921C116F7F8}">
      <formula1>$J$7:$J$13</formula1>
    </dataValidation>
  </dataValidations>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4507-A016-4800-B929-82551B346FDB}">
  <dimension ref="A2:O36"/>
  <sheetViews>
    <sheetView showGridLines="0" zoomScaleNormal="100" workbookViewId="0">
      <selection activeCell="A3" sqref="A3"/>
    </sheetView>
  </sheetViews>
  <sheetFormatPr defaultRowHeight="15" x14ac:dyDescent="0.25"/>
  <cols>
    <col min="1" max="1" width="11.42578125" customWidth="1"/>
    <col min="2" max="2" width="17.140625" customWidth="1"/>
    <col min="3" max="3" width="15.85546875" bestFit="1" customWidth="1"/>
    <col min="4" max="4" width="40.7109375" bestFit="1" customWidth="1"/>
    <col min="5" max="5" width="15.5703125" customWidth="1"/>
    <col min="6" max="6" width="28.140625" bestFit="1" customWidth="1"/>
    <col min="7" max="7" width="4.42578125" customWidth="1"/>
    <col min="8" max="8" width="5.140625" customWidth="1"/>
    <col min="9" max="9" width="5.28515625" bestFit="1" customWidth="1"/>
    <col min="10" max="10" width="13.7109375" customWidth="1"/>
    <col min="11" max="11" width="40.28515625" bestFit="1" customWidth="1"/>
    <col min="12" max="12" width="8.5703125" bestFit="1" customWidth="1"/>
    <col min="13" max="13" width="8.7109375" bestFit="1" customWidth="1"/>
    <col min="14" max="14" width="9.5703125" bestFit="1" customWidth="1"/>
    <col min="15" max="15" width="17.5703125" bestFit="1" customWidth="1"/>
  </cols>
  <sheetData>
    <row r="2" spans="1:11" ht="23.25" x14ac:dyDescent="0.35">
      <c r="A2" s="12" t="s">
        <v>121</v>
      </c>
    </row>
    <row r="4" spans="1:11" ht="18.75" x14ac:dyDescent="0.3">
      <c r="A4" s="13" t="s">
        <v>8</v>
      </c>
    </row>
    <row r="6" spans="1:11" x14ac:dyDescent="0.25">
      <c r="A6" s="10" t="s">
        <v>9</v>
      </c>
      <c r="B6" s="11" t="s">
        <v>10</v>
      </c>
      <c r="C6" s="11"/>
      <c r="D6" s="11"/>
      <c r="E6" s="10" t="s">
        <v>11</v>
      </c>
      <c r="F6" s="11" t="s">
        <v>12</v>
      </c>
      <c r="G6" s="11"/>
      <c r="H6" s="11"/>
      <c r="I6" s="11"/>
      <c r="J6" s="10" t="s">
        <v>13</v>
      </c>
      <c r="K6" s="11" t="s">
        <v>14</v>
      </c>
    </row>
    <row r="7" spans="1:11" x14ac:dyDescent="0.25">
      <c r="A7" s="4">
        <v>1</v>
      </c>
      <c r="B7" t="s">
        <v>15</v>
      </c>
      <c r="E7" s="4">
        <v>0.5</v>
      </c>
      <c r="F7" t="s">
        <v>16</v>
      </c>
      <c r="J7" s="4">
        <v>0.1</v>
      </c>
      <c r="K7" t="s">
        <v>17</v>
      </c>
    </row>
    <row r="8" spans="1:11" x14ac:dyDescent="0.25">
      <c r="A8" s="4">
        <v>3</v>
      </c>
      <c r="B8" t="s">
        <v>18</v>
      </c>
      <c r="E8" s="4">
        <v>1</v>
      </c>
      <c r="F8" t="s">
        <v>19</v>
      </c>
      <c r="J8" s="4">
        <v>0.2</v>
      </c>
      <c r="K8" t="s">
        <v>20</v>
      </c>
    </row>
    <row r="9" spans="1:11" x14ac:dyDescent="0.25">
      <c r="A9" s="4">
        <v>7</v>
      </c>
      <c r="B9" t="s">
        <v>21</v>
      </c>
      <c r="E9" s="4">
        <v>2</v>
      </c>
      <c r="F9" t="s">
        <v>22</v>
      </c>
      <c r="J9" s="4">
        <v>0.5</v>
      </c>
      <c r="K9" t="s">
        <v>23</v>
      </c>
    </row>
    <row r="10" spans="1:11" x14ac:dyDescent="0.25">
      <c r="A10" s="4">
        <v>15</v>
      </c>
      <c r="B10" t="s">
        <v>24</v>
      </c>
      <c r="E10" s="4">
        <v>3</v>
      </c>
      <c r="F10" t="s">
        <v>25</v>
      </c>
      <c r="J10" s="4">
        <v>1</v>
      </c>
      <c r="K10" t="s">
        <v>26</v>
      </c>
    </row>
    <row r="11" spans="1:11" x14ac:dyDescent="0.25">
      <c r="A11" s="4">
        <v>40</v>
      </c>
      <c r="B11" t="s">
        <v>27</v>
      </c>
      <c r="E11" s="4">
        <v>6</v>
      </c>
      <c r="F11" t="s">
        <v>28</v>
      </c>
      <c r="J11" s="4">
        <v>3</v>
      </c>
      <c r="K11" t="s">
        <v>29</v>
      </c>
    </row>
    <row r="12" spans="1:11" x14ac:dyDescent="0.25">
      <c r="A12" s="4">
        <v>100</v>
      </c>
      <c r="B12" t="s">
        <v>30</v>
      </c>
      <c r="E12" s="4">
        <v>10</v>
      </c>
      <c r="F12" t="s">
        <v>31</v>
      </c>
      <c r="J12" s="4">
        <v>6</v>
      </c>
      <c r="K12" t="s">
        <v>32</v>
      </c>
    </row>
    <row r="13" spans="1:11" x14ac:dyDescent="0.25">
      <c r="J13" s="4">
        <v>10</v>
      </c>
      <c r="K13" t="s">
        <v>33</v>
      </c>
    </row>
    <row r="15" spans="1:11" x14ac:dyDescent="0.25">
      <c r="A15" s="11" t="s">
        <v>34</v>
      </c>
      <c r="B15" s="11" t="s">
        <v>35</v>
      </c>
      <c r="E15" s="11" t="s">
        <v>36</v>
      </c>
      <c r="F15" s="11" t="s">
        <v>37</v>
      </c>
    </row>
    <row r="16" spans="1:11" x14ac:dyDescent="0.25">
      <c r="A16" s="5" t="s">
        <v>38</v>
      </c>
      <c r="B16" t="s">
        <v>39</v>
      </c>
      <c r="E16" t="s">
        <v>9</v>
      </c>
      <c r="F16" t="s">
        <v>40</v>
      </c>
    </row>
    <row r="17" spans="1:15" x14ac:dyDescent="0.25">
      <c r="A17" s="6" t="s">
        <v>41</v>
      </c>
      <c r="B17" t="s">
        <v>42</v>
      </c>
      <c r="E17" t="s">
        <v>43</v>
      </c>
      <c r="F17" t="s">
        <v>44</v>
      </c>
    </row>
    <row r="18" spans="1:15" x14ac:dyDescent="0.25">
      <c r="A18" s="7" t="s">
        <v>45</v>
      </c>
      <c r="B18" t="s">
        <v>46</v>
      </c>
      <c r="E18" t="s">
        <v>47</v>
      </c>
      <c r="F18" t="s">
        <v>48</v>
      </c>
    </row>
    <row r="19" spans="1:15" x14ac:dyDescent="0.25">
      <c r="A19" s="8" t="s">
        <v>49</v>
      </c>
      <c r="B19" t="s">
        <v>50</v>
      </c>
      <c r="E19" t="s">
        <v>51</v>
      </c>
      <c r="F19" t="s">
        <v>52</v>
      </c>
    </row>
    <row r="20" spans="1:15" x14ac:dyDescent="0.25">
      <c r="A20" s="9" t="s">
        <v>53</v>
      </c>
      <c r="B20" t="s">
        <v>54</v>
      </c>
      <c r="E20" t="s">
        <v>55</v>
      </c>
      <c r="F20" t="s">
        <v>56</v>
      </c>
    </row>
    <row r="22" spans="1:15" x14ac:dyDescent="0.25">
      <c r="A22" s="11" t="s">
        <v>57</v>
      </c>
    </row>
    <row r="23" spans="1:15" ht="27" customHeight="1" x14ac:dyDescent="0.25"/>
    <row r="24" spans="1:15" x14ac:dyDescent="0.25">
      <c r="A24" t="s">
        <v>58</v>
      </c>
      <c r="B24" t="s">
        <v>36</v>
      </c>
      <c r="C24" t="s">
        <v>59</v>
      </c>
      <c r="D24" t="s">
        <v>60</v>
      </c>
      <c r="E24" t="s">
        <v>61</v>
      </c>
      <c r="F24" t="s">
        <v>62</v>
      </c>
      <c r="G24" t="s">
        <v>9</v>
      </c>
      <c r="H24" t="s">
        <v>11</v>
      </c>
      <c r="I24" t="s">
        <v>13</v>
      </c>
      <c r="J24" t="s">
        <v>34</v>
      </c>
      <c r="K24" t="s">
        <v>63</v>
      </c>
      <c r="L24" t="s">
        <v>64</v>
      </c>
      <c r="M24" t="s">
        <v>65</v>
      </c>
      <c r="N24" t="s">
        <v>66</v>
      </c>
      <c r="O24" t="s">
        <v>67</v>
      </c>
    </row>
    <row r="25" spans="1:15" ht="135" x14ac:dyDescent="0.25">
      <c r="A25">
        <v>25</v>
      </c>
      <c r="B25" t="s">
        <v>55</v>
      </c>
      <c r="C25" t="s">
        <v>122</v>
      </c>
      <c r="D25" t="s">
        <v>123</v>
      </c>
      <c r="E25" s="1" t="s">
        <v>124</v>
      </c>
      <c r="F25" s="1" t="s">
        <v>125</v>
      </c>
      <c r="G25" s="1">
        <v>100</v>
      </c>
      <c r="H25" s="1">
        <v>2</v>
      </c>
      <c r="I25" s="1">
        <v>6</v>
      </c>
      <c r="J25" s="1">
        <f>Tabel13[[#This Row],[E]]*Tabel13[[#This Row],[B]]*Tabel13[[#This Row],[W]]</f>
        <v>1200</v>
      </c>
      <c r="K25" s="1" t="s">
        <v>126</v>
      </c>
      <c r="L25">
        <v>40</v>
      </c>
      <c r="M25">
        <v>1</v>
      </c>
      <c r="N25">
        <v>1</v>
      </c>
      <c r="O25">
        <f>Tabel13[[#This Row],[Rest E]]*Tabel13[[#This Row],[Rest B]]*Tabel13[[#This Row],[Rest W]]</f>
        <v>40</v>
      </c>
    </row>
    <row r="26" spans="1:15" ht="105" x14ac:dyDescent="0.25">
      <c r="A26">
        <v>26</v>
      </c>
      <c r="B26" t="s">
        <v>127</v>
      </c>
      <c r="C26" t="s">
        <v>122</v>
      </c>
      <c r="D26" t="s">
        <v>123</v>
      </c>
      <c r="E26" s="1" t="s">
        <v>128</v>
      </c>
      <c r="F26" s="1" t="s">
        <v>129</v>
      </c>
      <c r="G26" s="1">
        <v>100</v>
      </c>
      <c r="H26" s="1">
        <v>3</v>
      </c>
      <c r="I26" s="1">
        <v>6</v>
      </c>
      <c r="J26" s="1">
        <f>Tabel13[[#This Row],[E]]*Tabel13[[#This Row],[B]]*Tabel13[[#This Row],[W]]</f>
        <v>1800</v>
      </c>
      <c r="K26" s="1" t="s">
        <v>130</v>
      </c>
      <c r="L26">
        <v>40</v>
      </c>
      <c r="M26">
        <v>2</v>
      </c>
      <c r="N26">
        <v>3</v>
      </c>
      <c r="O26">
        <f>Tabel13[[#This Row],[Rest E]]*Tabel13[[#This Row],[Rest B]]*Tabel13[[#This Row],[Rest W]]</f>
        <v>240</v>
      </c>
    </row>
    <row r="27" spans="1:15" ht="60" x14ac:dyDescent="0.25">
      <c r="A27">
        <v>27</v>
      </c>
      <c r="B27" t="s">
        <v>55</v>
      </c>
      <c r="C27" t="s">
        <v>94</v>
      </c>
      <c r="D27" t="s">
        <v>95</v>
      </c>
      <c r="E27" s="1" t="s">
        <v>131</v>
      </c>
      <c r="F27" s="1" t="s">
        <v>132</v>
      </c>
      <c r="G27" s="1">
        <v>15</v>
      </c>
      <c r="H27" s="1">
        <v>2</v>
      </c>
      <c r="I27" s="1">
        <v>6</v>
      </c>
      <c r="J27" s="1">
        <f>Tabel13[[#This Row],[E]]*Tabel13[[#This Row],[B]]*Tabel13[[#This Row],[W]]</f>
        <v>180</v>
      </c>
      <c r="K27" s="1" t="s">
        <v>133</v>
      </c>
      <c r="L27">
        <v>7</v>
      </c>
      <c r="M27">
        <v>1</v>
      </c>
      <c r="N27">
        <v>1</v>
      </c>
      <c r="O27">
        <f>Tabel13[[#This Row],[Rest E]]*Tabel13[[#This Row],[Rest B]]*Tabel13[[#This Row],[Rest W]]</f>
        <v>7</v>
      </c>
    </row>
    <row r="28" spans="1:15" ht="135" x14ac:dyDescent="0.25">
      <c r="A28">
        <v>28</v>
      </c>
      <c r="B28" t="s">
        <v>55</v>
      </c>
      <c r="C28" t="s">
        <v>122</v>
      </c>
      <c r="D28" t="s">
        <v>95</v>
      </c>
      <c r="E28" s="1" t="s">
        <v>134</v>
      </c>
      <c r="F28" s="1" t="s">
        <v>135</v>
      </c>
      <c r="G28" s="1">
        <v>15</v>
      </c>
      <c r="H28" s="1">
        <v>2</v>
      </c>
      <c r="I28" s="1">
        <v>10</v>
      </c>
      <c r="J28" s="1">
        <f>Tabel13[[#This Row],[E]]*Tabel13[[#This Row],[B]]*Tabel13[[#This Row],[W]]</f>
        <v>300</v>
      </c>
      <c r="K28" s="1" t="s">
        <v>136</v>
      </c>
      <c r="L28">
        <v>7</v>
      </c>
      <c r="M28">
        <v>1</v>
      </c>
      <c r="N28">
        <v>6</v>
      </c>
      <c r="O28">
        <f>Tabel13[[#This Row],[Rest E]]*Tabel13[[#This Row],[Rest B]]*Tabel13[[#This Row],[Rest W]]</f>
        <v>42</v>
      </c>
    </row>
    <row r="29" spans="1:15" ht="45" x14ac:dyDescent="0.25">
      <c r="A29">
        <v>29</v>
      </c>
      <c r="B29" t="s">
        <v>47</v>
      </c>
      <c r="C29" t="s">
        <v>69</v>
      </c>
      <c r="D29" t="s">
        <v>137</v>
      </c>
      <c r="E29" s="1" t="s">
        <v>138</v>
      </c>
      <c r="F29" s="1" t="s">
        <v>139</v>
      </c>
      <c r="G29" s="1">
        <v>15</v>
      </c>
      <c r="H29" s="1">
        <v>1</v>
      </c>
      <c r="I29" s="1">
        <v>1</v>
      </c>
      <c r="J29" s="1">
        <f>Tabel13[[#This Row],[E]]*Tabel13[[#This Row],[B]]*Tabel13[[#This Row],[W]]</f>
        <v>15</v>
      </c>
      <c r="K29" s="1" t="s">
        <v>140</v>
      </c>
      <c r="L29">
        <v>15</v>
      </c>
      <c r="M29">
        <v>0.5</v>
      </c>
      <c r="N29">
        <v>0.5</v>
      </c>
      <c r="O29">
        <f>Tabel13[[#This Row],[Rest E]]*Tabel13[[#This Row],[Rest B]]*Tabel13[[#This Row],[Rest W]]</f>
        <v>3.75</v>
      </c>
    </row>
    <row r="30" spans="1:15" ht="30" x14ac:dyDescent="0.25">
      <c r="A30">
        <v>30</v>
      </c>
      <c r="B30" t="s">
        <v>141</v>
      </c>
      <c r="C30" t="s">
        <v>122</v>
      </c>
      <c r="D30" t="s">
        <v>137</v>
      </c>
      <c r="E30" s="1" t="s">
        <v>142</v>
      </c>
      <c r="F30" s="1" t="s">
        <v>139</v>
      </c>
      <c r="G30" s="1">
        <v>7</v>
      </c>
      <c r="H30" s="1">
        <v>2</v>
      </c>
      <c r="I30" s="1">
        <v>3</v>
      </c>
      <c r="J30" s="1">
        <f>Tabel13[[#This Row],[E]]*Tabel13[[#This Row],[B]]*Tabel13[[#This Row],[W]]</f>
        <v>42</v>
      </c>
      <c r="K30" s="1" t="s">
        <v>143</v>
      </c>
      <c r="L30">
        <v>7</v>
      </c>
      <c r="M30">
        <v>1</v>
      </c>
      <c r="N30">
        <v>1</v>
      </c>
      <c r="O30">
        <f>Tabel13[[#This Row],[Rest E]]*Tabel13[[#This Row],[Rest B]]*Tabel13[[#This Row],[Rest W]]</f>
        <v>7</v>
      </c>
    </row>
    <row r="31" spans="1:15" ht="45" x14ac:dyDescent="0.25">
      <c r="A31">
        <v>31</v>
      </c>
      <c r="B31" t="s">
        <v>144</v>
      </c>
      <c r="C31" t="s">
        <v>100</v>
      </c>
      <c r="D31" t="s">
        <v>137</v>
      </c>
      <c r="E31" s="1" t="s">
        <v>145</v>
      </c>
      <c r="F31" s="1" t="s">
        <v>139</v>
      </c>
      <c r="G31" s="1">
        <v>15</v>
      </c>
      <c r="H31" s="1">
        <v>2</v>
      </c>
      <c r="I31" s="1">
        <v>6</v>
      </c>
      <c r="J31" s="1">
        <f>Tabel13[[#This Row],[E]]*Tabel13[[#This Row],[B]]*Tabel13[[#This Row],[W]]</f>
        <v>180</v>
      </c>
      <c r="K31" s="1" t="s">
        <v>146</v>
      </c>
      <c r="L31">
        <v>15</v>
      </c>
      <c r="M31">
        <v>0.5</v>
      </c>
      <c r="N31">
        <v>1</v>
      </c>
      <c r="O31">
        <f>Tabel13[[#This Row],[Rest E]]*Tabel13[[#This Row],[Rest B]]*Tabel13[[#This Row],[Rest W]]</f>
        <v>7.5</v>
      </c>
    </row>
    <row r="32" spans="1:15" ht="60" x14ac:dyDescent="0.25">
      <c r="A32">
        <v>32</v>
      </c>
      <c r="B32" t="s">
        <v>147</v>
      </c>
      <c r="C32" t="s">
        <v>122</v>
      </c>
      <c r="D32" t="s">
        <v>137</v>
      </c>
      <c r="E32" s="1" t="s">
        <v>148</v>
      </c>
      <c r="F32" s="1" t="s">
        <v>149</v>
      </c>
      <c r="G32" s="1">
        <v>15</v>
      </c>
      <c r="H32" s="1">
        <v>3</v>
      </c>
      <c r="I32" s="1">
        <v>10</v>
      </c>
      <c r="J32" s="1">
        <f>Tabel13[[#This Row],[E]]*Tabel13[[#This Row],[B]]*Tabel13[[#This Row],[W]]</f>
        <v>450</v>
      </c>
      <c r="K32" s="1" t="s">
        <v>150</v>
      </c>
      <c r="L32">
        <v>15</v>
      </c>
      <c r="M32">
        <v>0.5</v>
      </c>
      <c r="N32">
        <v>1</v>
      </c>
      <c r="O32">
        <f>Tabel13[[#This Row],[Rest E]]*Tabel13[[#This Row],[Rest B]]*Tabel13[[#This Row],[Rest W]]</f>
        <v>7.5</v>
      </c>
    </row>
    <row r="33" spans="1:15" ht="60" x14ac:dyDescent="0.25">
      <c r="A33">
        <v>33</v>
      </c>
      <c r="B33" t="s">
        <v>55</v>
      </c>
      <c r="C33" t="s">
        <v>122</v>
      </c>
      <c r="D33" t="s">
        <v>137</v>
      </c>
      <c r="E33" s="1" t="s">
        <v>151</v>
      </c>
      <c r="F33" s="1" t="s">
        <v>152</v>
      </c>
      <c r="G33" s="1">
        <v>7</v>
      </c>
      <c r="H33" s="1">
        <v>6</v>
      </c>
      <c r="I33" s="1">
        <v>6</v>
      </c>
      <c r="J33" s="1">
        <f>Tabel13[[#This Row],[E]]*Tabel13[[#This Row],[B]]*Tabel13[[#This Row],[W]]</f>
        <v>252</v>
      </c>
      <c r="K33" s="1" t="s">
        <v>153</v>
      </c>
      <c r="L33">
        <v>3</v>
      </c>
      <c r="M33">
        <v>1</v>
      </c>
      <c r="N33">
        <v>1</v>
      </c>
      <c r="O33">
        <f>Tabel13[[#This Row],[Rest E]]*Tabel13[[#This Row],[Rest B]]*Tabel13[[#This Row],[Rest W]]</f>
        <v>3</v>
      </c>
    </row>
    <row r="34" spans="1:15" ht="150" x14ac:dyDescent="0.25">
      <c r="A34">
        <v>34</v>
      </c>
      <c r="B34" t="s">
        <v>127</v>
      </c>
      <c r="C34" t="s">
        <v>122</v>
      </c>
      <c r="D34" t="s">
        <v>137</v>
      </c>
      <c r="E34" s="1" t="s">
        <v>154</v>
      </c>
      <c r="F34" s="1" t="s">
        <v>155</v>
      </c>
      <c r="G34" s="1">
        <v>40</v>
      </c>
      <c r="H34" s="1">
        <v>3</v>
      </c>
      <c r="I34" s="1">
        <v>6</v>
      </c>
      <c r="J34" s="1">
        <f>Tabel13[[#This Row],[E]]*Tabel13[[#This Row],[B]]*Tabel13[[#This Row],[W]]</f>
        <v>720</v>
      </c>
      <c r="K34" s="1" t="s">
        <v>156</v>
      </c>
      <c r="L34">
        <v>15</v>
      </c>
      <c r="M34">
        <v>1</v>
      </c>
      <c r="N34">
        <v>6</v>
      </c>
      <c r="O34">
        <f>Tabel13[[#This Row],[Rest E]]*Tabel13[[#This Row],[Rest B]]*Tabel13[[#This Row],[Rest W]]</f>
        <v>90</v>
      </c>
    </row>
    <row r="35" spans="1:15" ht="75" x14ac:dyDescent="0.25">
      <c r="A35">
        <v>35</v>
      </c>
      <c r="B35" t="s">
        <v>55</v>
      </c>
      <c r="C35" t="s">
        <v>122</v>
      </c>
      <c r="D35" t="s">
        <v>157</v>
      </c>
      <c r="E35" s="1" t="s">
        <v>158</v>
      </c>
      <c r="F35" s="1" t="s">
        <v>159</v>
      </c>
      <c r="G35" s="1">
        <v>7</v>
      </c>
      <c r="H35" s="1">
        <v>3</v>
      </c>
      <c r="I35" s="1">
        <v>10</v>
      </c>
      <c r="J35" s="1">
        <f>Tabel13[[#This Row],[E]]*Tabel13[[#This Row],[B]]*Tabel13[[#This Row],[W]]</f>
        <v>210</v>
      </c>
      <c r="K35" s="1" t="s">
        <v>160</v>
      </c>
      <c r="L35">
        <v>7</v>
      </c>
      <c r="M35">
        <v>2</v>
      </c>
      <c r="N35">
        <v>1</v>
      </c>
      <c r="O35">
        <f>Tabel13[[#This Row],[Rest E]]*Tabel13[[#This Row],[Rest B]]*Tabel13[[#This Row],[Rest W]]</f>
        <v>14</v>
      </c>
    </row>
    <row r="36" spans="1:15" ht="60" x14ac:dyDescent="0.25">
      <c r="A36">
        <v>36</v>
      </c>
      <c r="B36" t="s">
        <v>55</v>
      </c>
      <c r="C36" t="s">
        <v>94</v>
      </c>
      <c r="D36" t="s">
        <v>95</v>
      </c>
      <c r="E36" s="1" t="s">
        <v>131</v>
      </c>
      <c r="F36" s="1" t="s">
        <v>132</v>
      </c>
      <c r="G36" s="1">
        <v>40</v>
      </c>
      <c r="H36" s="1">
        <v>3</v>
      </c>
      <c r="I36" s="1">
        <v>10</v>
      </c>
      <c r="J36" s="1">
        <f>Tabel13[[#This Row],[E]]*Tabel13[[#This Row],[B]]*Tabel13[[#This Row],[W]]</f>
        <v>1200</v>
      </c>
      <c r="K36" s="1" t="s">
        <v>133</v>
      </c>
      <c r="L36">
        <v>15</v>
      </c>
      <c r="M36">
        <v>2</v>
      </c>
      <c r="N36">
        <v>3</v>
      </c>
      <c r="O36">
        <f>Tabel13[[#This Row],[Rest E]]*Tabel13[[#This Row],[Rest B]]*Tabel13[[#This Row],[Rest W]]</f>
        <v>90</v>
      </c>
    </row>
  </sheetData>
  <conditionalFormatting sqref="J25:J36 O25:O36">
    <cfRule type="cellIs" dxfId="4" priority="1" operator="greaterThan">
      <formula>401</formula>
    </cfRule>
    <cfRule type="cellIs" dxfId="3" priority="2" operator="between">
      <formula>200</formula>
      <formula>400</formula>
    </cfRule>
    <cfRule type="cellIs" dxfId="2" priority="3" operator="between">
      <formula>70</formula>
      <formula>199</formula>
    </cfRule>
    <cfRule type="cellIs" dxfId="1" priority="4" operator="between">
      <formula>20</formula>
      <formula>69</formula>
    </cfRule>
    <cfRule type="cellIs" dxfId="0" priority="5" operator="lessThan">
      <formula>20</formula>
    </cfRule>
  </conditionalFormatting>
  <dataValidations count="3">
    <dataValidation type="list" allowBlank="1" showInputMessage="1" showErrorMessage="1" sqref="G25:G36 L25:L36" xr:uid="{4332FA89-A981-4BE0-B880-DC480E123473}">
      <formula1>$A$7:$A$12</formula1>
    </dataValidation>
    <dataValidation type="list" allowBlank="1" showInputMessage="1" showErrorMessage="1" sqref="H25:H36 M25:M36" xr:uid="{1C15AD31-CCE7-4255-A2B7-BCA7FE82E785}">
      <formula1>$E$7:$E$12</formula1>
    </dataValidation>
    <dataValidation type="list" allowBlank="1" showInputMessage="1" showErrorMessage="1" sqref="I25:I36 N25:N36" xr:uid="{236C1A86-710C-4F5D-A516-B379D844F6D4}">
      <formula1>$J$7:$J$13</formula1>
    </dataValidation>
  </dataValidations>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25557c3-9bb2-4955-9e49-78f116498f21">
      <Terms xmlns="http://schemas.microsoft.com/office/infopath/2007/PartnerControls"/>
    </lcf76f155ced4ddcb4097134ff3c332f>
    <TaxCatchAll xmlns="3edb95d5-860b-4a4d-a845-a8e6b9f5ee9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744B7C6B24F748AACA6624912B04C4" ma:contentTypeVersion="13" ma:contentTypeDescription="Een nieuw document maken." ma:contentTypeScope="" ma:versionID="ef102400e351b1bc77e415afc7f47f69">
  <xsd:schema xmlns:xsd="http://www.w3.org/2001/XMLSchema" xmlns:xs="http://www.w3.org/2001/XMLSchema" xmlns:p="http://schemas.microsoft.com/office/2006/metadata/properties" xmlns:ns2="f25557c3-9bb2-4955-9e49-78f116498f21" xmlns:ns3="3edb95d5-860b-4a4d-a845-a8e6b9f5ee93" targetNamespace="http://schemas.microsoft.com/office/2006/metadata/properties" ma:root="true" ma:fieldsID="f0c727bfdc3148d8b82c98c493ba3e5b" ns2:_="" ns3:_="">
    <xsd:import namespace="f25557c3-9bb2-4955-9e49-78f116498f21"/>
    <xsd:import namespace="3edb95d5-860b-4a4d-a845-a8e6b9f5ee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5557c3-9bb2-4955-9e49-78f116498f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lcf76f155ced4ddcb4097134ff3c332f" ma:index="16" nillable="true" ma:taxonomy="true" ma:internalName="lcf76f155ced4ddcb4097134ff3c332f" ma:taxonomyFieldName="MediaServiceImageTags" ma:displayName="Afbeeldingtags" ma:readOnly="false" ma:fieldId="{5cf76f15-5ced-4ddc-b409-7134ff3c332f}" ma:taxonomyMulti="true" ma:sspId="82dbc716-92ab-40b6-93ef-319032d5727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db95d5-860b-4a4d-a845-a8e6b9f5ee93"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TaxCatchAll" ma:index="17" nillable="true" ma:displayName="Taxonomy Catch All Column" ma:hidden="true" ma:list="{80d7bc84-9673-4275-a54f-d2f84d5ca02b}" ma:internalName="TaxCatchAll" ma:showField="CatchAllData" ma:web="3edb95d5-860b-4a4d-a845-a8e6b9f5ee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BC481F-3F2D-4A41-8D31-E30E3A737869}">
  <ds:schemaRefs>
    <ds:schemaRef ds:uri="http://schemas.microsoft.com/sharepoint/v3/contenttype/forms"/>
  </ds:schemaRefs>
</ds:datastoreItem>
</file>

<file path=customXml/itemProps2.xml><?xml version="1.0" encoding="utf-8"?>
<ds:datastoreItem xmlns:ds="http://schemas.openxmlformats.org/officeDocument/2006/customXml" ds:itemID="{FD39C90A-1A9C-4F3B-B546-4C4F5D8583D0}">
  <ds:schemaRefs>
    <ds:schemaRef ds:uri="http://purl.org/dc/terms/"/>
    <ds:schemaRef ds:uri="http://purl.org/dc/dcmitype/"/>
    <ds:schemaRef ds:uri="http://schemas.microsoft.com/office/2006/documentManagement/types"/>
    <ds:schemaRef ds:uri="f25557c3-9bb2-4955-9e49-78f116498f21"/>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3edb95d5-860b-4a4d-a845-a8e6b9f5ee93"/>
    <ds:schemaRef ds:uri="http://www.w3.org/XML/1998/namespace"/>
  </ds:schemaRefs>
</ds:datastoreItem>
</file>

<file path=customXml/itemProps3.xml><?xml version="1.0" encoding="utf-8"?>
<ds:datastoreItem xmlns:ds="http://schemas.openxmlformats.org/officeDocument/2006/customXml" ds:itemID="{56601CC0-7D04-428D-9FDB-F1E3D588B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5557c3-9bb2-4955-9e49-78f116498f21"/>
    <ds:schemaRef ds:uri="3edb95d5-860b-4a4d-a845-a8e6b9f5ee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Handleiding</vt:lpstr>
      <vt:lpstr>Technische risico's</vt:lpstr>
      <vt:lpstr>Niet-technische risico's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Engberts</dc:creator>
  <cp:keywords/>
  <dc:description/>
  <cp:lastModifiedBy>Tobias Stöcker</cp:lastModifiedBy>
  <cp:revision/>
  <dcterms:created xsi:type="dcterms:W3CDTF">2021-06-24T10:36:47Z</dcterms:created>
  <dcterms:modified xsi:type="dcterms:W3CDTF">2022-12-12T15:02:10Z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0x010100F3744B7C6B24F748AACA6624912B04C4</vt:lpwstr>
  </property>
</Properties>
</file>